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ThinkCFO\"/>
    </mc:Choice>
  </mc:AlternateContent>
  <xr:revisionPtr revIDLastSave="0" documentId="13_ncr:1_{5D408C31-0B76-4253-8D9B-E90B58436C12}" xr6:coauthVersionLast="47" xr6:coauthVersionMax="47" xr10:uidLastSave="{00000000-0000-0000-0000-000000000000}"/>
  <bookViews>
    <workbookView xWindow="-120" yWindow="-120" windowWidth="38640" windowHeight="15840" tabRatio="655" xr2:uid="{00000000-000D-0000-FFFF-FFFF00000000}"/>
  </bookViews>
  <sheets>
    <sheet name="Cash Flow EST" sheetId="1" r:id="rId1"/>
    <sheet name="Equity Position" sheetId="10" state="hidden" r:id="rId2"/>
    <sheet name="Ops - BB QB" sheetId="5" state="hidden" r:id="rId3"/>
    <sheet name="Ops - BB Bank" sheetId="7" state="hidden" r:id="rId4"/>
    <sheet name="Ops - HBS QB" sheetId="6" state="hidden" r:id="rId5"/>
    <sheet name="Ops - HBS Bank" sheetId="8" state="hidden" r:id="rId6"/>
  </sheets>
  <externalReferences>
    <externalReference r:id="rId7"/>
  </externalReferences>
  <definedNames>
    <definedName name="_xlnm._FilterDatabase" localSheetId="2" hidden="1">'Ops - BB QB'!$E$1:$R$274</definedName>
    <definedName name="_xlnm._FilterDatabase" localSheetId="4" hidden="1">'Ops - HBS QB'!$E$1:$R$589</definedName>
    <definedName name="DATA">[1]Model!$A$9:$V$1000</definedName>
    <definedName name="Periods">[1]CONTROL!$E$6:$F$17</definedName>
    <definedName name="_xlnm.Print_Area" localSheetId="0">'Cash Flow EST'!$A$1:$N$37</definedName>
    <definedName name="_xlnm.Print_Area" localSheetId="2">'Ops - BB QB'!$E$1:$Q$23</definedName>
    <definedName name="_xlnm.Print_Area" localSheetId="4">'Ops - HBS QB'!$E$1:$Q$18</definedName>
    <definedName name="_xlnm.Print_Titles" localSheetId="2">'Ops - BB QB'!$A:$C,'Ops - BB QB'!$1:$1</definedName>
    <definedName name="_xlnm.Print_Titles" localSheetId="4">'Ops - HBS QB'!$A:$C,'Ops - HBS QB'!$1:$1</definedName>
    <definedName name="QB_COLUMN_1" localSheetId="2" hidden="1">'Ops - BB QB'!$D$1</definedName>
    <definedName name="QB_COLUMN_1" localSheetId="4" hidden="1">'Ops - HBS QB'!$D$1</definedName>
    <definedName name="QB_COLUMN_17" localSheetId="2" hidden="1">'Ops - BB QB'!$J$1</definedName>
    <definedName name="QB_COLUMN_17" localSheetId="4" hidden="1">'Ops - HBS QB'!$J$1</definedName>
    <definedName name="QB_COLUMN_19" localSheetId="2" hidden="1">'Ops - BB QB'!$K$1</definedName>
    <definedName name="QB_COLUMN_19" localSheetId="4" hidden="1">'Ops - HBS QB'!$K$1</definedName>
    <definedName name="QB_COLUMN_20" localSheetId="2" hidden="1">'Ops - BB QB'!$L$1</definedName>
    <definedName name="QB_COLUMN_20" localSheetId="4" hidden="1">'Ops - HBS QB'!$L$1</definedName>
    <definedName name="QB_COLUMN_28" localSheetId="2" hidden="1">'Ops - BB QB'!$M$1</definedName>
    <definedName name="QB_COLUMN_28" localSheetId="4" hidden="1">'Ops - HBS QB'!$M$1</definedName>
    <definedName name="QB_COLUMN_29" localSheetId="2" hidden="1">'Ops - BB QB'!$N$1</definedName>
    <definedName name="QB_COLUMN_29" localSheetId="4" hidden="1">'Ops - HBS QB'!$N$1</definedName>
    <definedName name="QB_COLUMN_3" localSheetId="2" hidden="1">'Ops - BB QB'!$E$1</definedName>
    <definedName name="QB_COLUMN_3" localSheetId="4" hidden="1">'Ops - HBS QB'!$E$1</definedName>
    <definedName name="QB_COLUMN_31" localSheetId="2" hidden="1">'Ops - BB QB'!$O$1</definedName>
    <definedName name="QB_COLUMN_31" localSheetId="4" hidden="1">'Ops - HBS QB'!$O$1</definedName>
    <definedName name="QB_COLUMN_4" localSheetId="2" hidden="1">'Ops - BB QB'!$F$1</definedName>
    <definedName name="QB_COLUMN_4" localSheetId="4" hidden="1">'Ops - HBS QB'!$F$1</definedName>
    <definedName name="QB_COLUMN_5" localSheetId="2" hidden="1">'Ops - BB QB'!$G$1</definedName>
    <definedName name="QB_COLUMN_5" localSheetId="4" hidden="1">'Ops - HBS QB'!$G$1</definedName>
    <definedName name="QB_COLUMN_7" localSheetId="2" hidden="1">'Ops - BB QB'!$H$1</definedName>
    <definedName name="QB_COLUMN_7" localSheetId="4" hidden="1">'Ops - HBS QB'!$H$1</definedName>
    <definedName name="QB_COLUMN_8" localSheetId="2" hidden="1">'Ops - BB QB'!$I$1</definedName>
    <definedName name="QB_COLUMN_8" localSheetId="4" hidden="1">'Ops - HBS QB'!$I$1</definedName>
    <definedName name="QB_DATA_0" localSheetId="2" hidden="1">'Ops - BB QB'!$2:$2,'Ops - BB QB'!$3:$3,'Ops - BB QB'!$4:$4,'Ops - BB QB'!$5:$5,'Ops - BB QB'!$6:$6,'Ops - BB QB'!$7:$7,'Ops - BB QB'!$8:$8,'Ops - BB QB'!$9:$9,'Ops - BB QB'!$10:$10,'Ops - BB QB'!$11:$11,'Ops - BB QB'!$12:$12,'Ops - BB QB'!$13:$13,'Ops - BB QB'!$14:$14,'Ops - BB QB'!$15:$15,'Ops - BB QB'!$16:$16,'Ops - BB QB'!$17:$17</definedName>
    <definedName name="QB_DATA_0" localSheetId="4" hidden="1">'Ops - HBS QB'!$2:$2,'Ops - HBS QB'!$3:$3,'Ops - HBS QB'!$4:$4,'Ops - HBS QB'!$5:$5,'Ops - HBS QB'!$6:$6,'Ops - HBS QB'!$7:$7,'Ops - HBS QB'!$8:$8,'Ops - HBS QB'!$9:$9,'Ops - HBS QB'!$10:$10,'Ops - HBS QB'!$11:$11,'Ops - HBS QB'!$12:$12,'Ops - HBS QB'!$13:$13,'Ops - HBS QB'!$14:$14,'Ops - HBS QB'!$15:$15,'Ops - HBS QB'!$16:$16,'Ops - HBS QB'!$17:$17</definedName>
    <definedName name="QB_DATA_1" localSheetId="2" hidden="1">'Ops - BB QB'!$18:$18,'Ops - BB QB'!#REF!,'Ops - BB QB'!#REF!,'Ops - BB QB'!$19:$19,'Ops - BB QB'!$20:$20,'Ops - BB QB'!$21:$21,'Ops - BB QB'!$22:$22,'Ops - BB QB'!$23:$23,'Ops - BB QB'!$24:$24,'Ops - BB QB'!$25:$25,'Ops - BB QB'!$26:$26,'Ops - BB QB'!$27:$27,'Ops - BB QB'!$28:$28,'Ops - BB QB'!$29:$29,'Ops - BB QB'!$30:$30,'Ops - BB QB'!$31:$31</definedName>
    <definedName name="QB_DATA_1" localSheetId="4" hidden="1">'Ops - HBS QB'!$18:$18,'Ops - HBS QB'!$19:$19,'Ops - HBS QB'!$20:$20,'Ops - HBS QB'!$21:$21,'Ops - HBS QB'!$22:$22,'Ops - HBS QB'!$23:$23,'Ops - HBS QB'!$24:$24,'Ops - HBS QB'!$25:$25,'Ops - HBS QB'!$26:$26,'Ops - HBS QB'!$27:$27,'Ops - HBS QB'!$28:$28,'Ops - HBS QB'!$29:$29,'Ops - HBS QB'!$30:$30,'Ops - HBS QB'!$31:$31,'Ops - HBS QB'!$32:$32,'Ops - HBS QB'!$33:$33</definedName>
    <definedName name="QB_DATA_10" localSheetId="4" hidden="1">'Ops - HBS QB'!$162:$162,'Ops - HBS QB'!$163:$163,'Ops - HBS QB'!$164:$164,'Ops - HBS QB'!$165:$165,'Ops - HBS QB'!$166:$166,'Ops - HBS QB'!$167:$167,'Ops - HBS QB'!$168:$168,'Ops - HBS QB'!$169:$169,'Ops - HBS QB'!$170:$170,'Ops - HBS QB'!$171:$171,'Ops - HBS QB'!$172:$172,'Ops - HBS QB'!$173:$173,'Ops - HBS QB'!$174:$174,'Ops - HBS QB'!$175:$175,'Ops - HBS QB'!$176:$176,'Ops - HBS QB'!$177:$177</definedName>
    <definedName name="QB_DATA_11" localSheetId="4" hidden="1">'Ops - HBS QB'!$178:$178,'Ops - HBS QB'!$179:$179,'Ops - HBS QB'!$180:$180,'Ops - HBS QB'!$181:$181,'Ops - HBS QB'!$182:$182,'Ops - HBS QB'!$183:$183,'Ops - HBS QB'!$184:$184,'Ops - HBS QB'!$185:$185,'Ops - HBS QB'!$186:$186,'Ops - HBS QB'!$187:$187,'Ops - HBS QB'!$188:$188,'Ops - HBS QB'!$189:$189,'Ops - HBS QB'!$190:$190,'Ops - HBS QB'!$191:$191,'Ops - HBS QB'!$192:$192,'Ops - HBS QB'!$193:$193</definedName>
    <definedName name="QB_DATA_12" localSheetId="4" hidden="1">'Ops - HBS QB'!$194:$194,'Ops - HBS QB'!$195:$195,'Ops - HBS QB'!$196:$196,'Ops - HBS QB'!$197:$197,'Ops - HBS QB'!$198:$198,'Ops - HBS QB'!$199:$199,'Ops - HBS QB'!$200:$200,'Ops - HBS QB'!$201:$201,'Ops - HBS QB'!$202:$202,'Ops - HBS QB'!$203:$203,'Ops - HBS QB'!$204:$204,'Ops - HBS QB'!$205:$205,'Ops - HBS QB'!#REF!,'Ops - HBS QB'!$206:$206,'Ops - HBS QB'!$207:$207,'Ops - HBS QB'!$208:$208</definedName>
    <definedName name="QB_DATA_13" localSheetId="4" hidden="1">'Ops - HBS QB'!$209:$209,'Ops - HBS QB'!$210:$210,'Ops - HBS QB'!$211:$211,'Ops - HBS QB'!$212:$212,'Ops - HBS QB'!$213:$213,'Ops - HBS QB'!$214:$214,'Ops - HBS QB'!$215:$215,'Ops - HBS QB'!$216:$216,'Ops - HBS QB'!$217:$217,'Ops - HBS QB'!$218:$218,'Ops - HBS QB'!$219:$219,'Ops - HBS QB'!$220:$220,'Ops - HBS QB'!$221:$221,'Ops - HBS QB'!$222:$222,'Ops - HBS QB'!$223:$223,'Ops - HBS QB'!$224:$224</definedName>
    <definedName name="QB_DATA_14" localSheetId="4" hidden="1">'Ops - HBS QB'!$225:$225,'Ops - HBS QB'!$226:$226,'Ops - HBS QB'!$227:$227,'Ops - HBS QB'!$228:$228,'Ops - HBS QB'!$229:$229,'Ops - HBS QB'!$230:$230,'Ops - HBS QB'!$231:$231,'Ops - HBS QB'!$232:$232,'Ops - HBS QB'!$233:$233,'Ops - HBS QB'!$234:$234,'Ops - HBS QB'!$235:$235,'Ops - HBS QB'!$236:$236,'Ops - HBS QB'!$237:$237,'Ops - HBS QB'!$238:$238,'Ops - HBS QB'!$239:$239,'Ops - HBS QB'!$240:$240</definedName>
    <definedName name="QB_DATA_15" localSheetId="4" hidden="1">'Ops - HBS QB'!$241:$241,'Ops - HBS QB'!$242:$242,'Ops - HBS QB'!$243:$243,'Ops - HBS QB'!$244:$244,'Ops - HBS QB'!$245:$245,'Ops - HBS QB'!$246:$246,'Ops - HBS QB'!$247:$247,'Ops - HBS QB'!$248:$248,'Ops - HBS QB'!$249:$249,'Ops - HBS QB'!#REF!,'Ops - HBS QB'!#REF!,'Ops - HBS QB'!#REF!,'Ops - HBS QB'!#REF!,'Ops - HBS QB'!#REF!,'Ops - HBS QB'!#REF!,'Ops - HBS QB'!#REF!</definedName>
    <definedName name="QB_DATA_16" localSheetId="4" hidden="1">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</definedName>
    <definedName name="QB_DATA_17" localSheetId="4" hidden="1">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</definedName>
    <definedName name="QB_DATA_18" localSheetId="4" hidden="1">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QB'!#REF!,'Ops - HBS QB'!#REF!</definedName>
    <definedName name="QB_DATA_19" localSheetId="4" hidden="1">'Ops - HBS QB'!#REF!,'Ops - HBS QB'!#REF!</definedName>
    <definedName name="QB_DATA_2" localSheetId="2" hidden="1">'Ops - BB QB'!$32:$32,'Ops - BB QB'!$33:$33,'Ops - BB QB'!$34:$34,'Ops - BB QB'!$35:$35,'Ops - BB QB'!$36:$36,'Ops - BB QB'!$37:$37,'Ops - BB QB'!$38:$38,'Ops - BB QB'!$39:$39,'Ops - BB QB'!$40:$40,'Ops - BB QB'!$41:$41,'Ops - BB QB'!$42:$42,'Ops - BB QB'!$43:$43,'Ops - BB QB'!$44:$44,'Ops - BB QB'!$45:$45,'Ops - BB QB'!$46:$46,'Ops - BB QB'!$47:$47</definedName>
    <definedName name="QB_DATA_2" localSheetId="4" hidden="1">'Ops - HBS QB'!$34:$34,'Ops - HBS QB'!$35:$35,'Ops - HBS QB'!$36:$36,'Ops - HBS QB'!$37:$37,'Ops - HBS QB'!$38:$38,'Ops - HBS QB'!$39:$39,'Ops - HBS QB'!$40:$40,'Ops - HBS QB'!$41:$41,'Ops - HBS QB'!$42:$42,'Ops - HBS QB'!$43:$43,'Ops - HBS QB'!$44:$44,'Ops - HBS QB'!$45:$45,'Ops - HBS QB'!$46:$46,'Ops - HBS QB'!$47:$47,'Ops - HBS QB'!$48:$48,'Ops - HBS QB'!$49:$49</definedName>
    <definedName name="QB_DATA_3" localSheetId="2" hidden="1">'Ops - BB QB'!$48:$48,'Ops - BB QB'!$49:$49,'Ops - BB QB'!$50:$50,'Ops - BB QB'!$51:$51,'Ops - BB QB'!$52:$52,'Ops - BB QB'!$53:$53,'Ops - BB QB'!$54:$54,'Ops - BB QB'!$55:$55,'Ops - BB QB'!$56:$56,'Ops - BB QB'!$57:$57,'Ops - BB QB'!$58:$58,'Ops - BB QB'!$59:$59,'Ops - BB QB'!$60:$60,'Ops - BB QB'!$61:$61,'Ops - BB QB'!$62:$62,'Ops - BB QB'!$63:$63</definedName>
    <definedName name="QB_DATA_3" localSheetId="4" hidden="1">'Ops - HBS QB'!$50:$50,'Ops - HBS QB'!$51:$51,'Ops - HBS QB'!$52:$52,'Ops - HBS QB'!$53:$53,'Ops - HBS QB'!$54:$54,'Ops - HBS QB'!$55:$55,'Ops - HBS QB'!$56:$56,'Ops - HBS QB'!$57:$57,'Ops - HBS QB'!$58:$58,'Ops - HBS QB'!$59:$59,'Ops - HBS QB'!$60:$60,'Ops - HBS QB'!$61:$61,'Ops - HBS QB'!$62:$62,'Ops - HBS QB'!$63:$63,'Ops - HBS QB'!$64:$64,'Ops - HBS QB'!$65:$65</definedName>
    <definedName name="QB_DATA_4" localSheetId="2" hidden="1">'Ops - BB QB'!$64:$64,'Ops - BB QB'!$65:$65,'Ops - BB QB'!$66:$66,'Ops - BB QB'!$67:$67,'Ops - BB QB'!$68:$68,'Ops - BB QB'!$69:$69,'Ops - BB QB'!$70:$70,'Ops - BB QB'!$71:$71,'Ops - BB QB'!$72:$72,'Ops - BB QB'!$73:$73,'Ops - BB QB'!$74:$74,'Ops - BB QB'!$75:$75,'Ops - BB QB'!$76:$76,'Ops - BB QB'!$77:$77,'Ops - BB QB'!$78:$78,'Ops - BB QB'!$79:$79</definedName>
    <definedName name="QB_DATA_4" localSheetId="4" hidden="1">'Ops - HBS QB'!$66:$66,'Ops - HBS QB'!$67:$67,'Ops - HBS QB'!$68:$68,'Ops - HBS QB'!$69:$69,'Ops - HBS QB'!$70:$70,'Ops - HBS QB'!$71:$71,'Ops - HBS QB'!$72:$72,'Ops - HBS QB'!$73:$73,'Ops - HBS QB'!$74:$74,'Ops - HBS QB'!$75:$75,'Ops - HBS QB'!$76:$76,'Ops - HBS QB'!$77:$77,'Ops - HBS QB'!$78:$78,'Ops - HBS QB'!$79:$79,'Ops - HBS QB'!$80:$80,'Ops - HBS QB'!$81:$81</definedName>
    <definedName name="QB_DATA_5" localSheetId="2" hidden="1">'Ops - BB QB'!#REF!,'Ops - BB QB'!$80:$80,'Ops - BB QB'!$81:$81,'Ops - BB QB'!$82:$82,'Ops - BB QB'!$83:$83,'Ops - BB QB'!$84:$84,'Ops - BB QB'!$85:$85,'Ops - BB QB'!$86:$86,'Ops - BB QB'!$87:$87,'Ops - BB QB'!$88:$88,'Ops - BB QB'!$89:$89,'Ops - BB QB'!$90:$90,'Ops - BB QB'!$91:$91,'Ops - BB QB'!$92:$92,'Ops - BB QB'!$93:$93,'Ops - BB QB'!$94:$94</definedName>
    <definedName name="QB_DATA_5" localSheetId="4" hidden="1">'Ops - HBS QB'!$82:$82,'Ops - HBS QB'!$83:$83,'Ops - HBS QB'!$84:$84,'Ops - HBS QB'!$85:$85,'Ops - HBS QB'!$86:$86,'Ops - HBS QB'!$87:$87,'Ops - HBS QB'!$88:$88,'Ops - HBS QB'!$89:$89,'Ops - HBS QB'!$90:$90,'Ops - HBS QB'!$91:$91,'Ops - HBS QB'!$92:$92,'Ops - HBS QB'!$93:$93,'Ops - HBS QB'!$94:$94,'Ops - HBS QB'!$95:$95,'Ops - HBS QB'!$96:$96,'Ops - HBS QB'!$97:$97</definedName>
    <definedName name="QB_DATA_6" localSheetId="2" hidden="1">'Ops - BB QB'!$95:$95,'Ops - BB QB'!$96:$96,'Ops - BB QB'!$97:$97,'Ops - BB QB'!$98:$98,'Ops - BB QB'!$99:$99,'Ops - BB QB'!$100:$100,'Ops - BB QB'!$101:$101,'Ops - BB QB'!$102:$102,'Ops - BB QB'!$103:$103,'Ops - BB QB'!$104:$104,'Ops - BB QB'!#REF!,'Ops - BB QB'!$105:$105,'Ops - BB QB'!$106:$106,'Ops - BB QB'!$107:$107,'Ops - BB QB'!$108:$108,'Ops - BB QB'!$109:$109</definedName>
    <definedName name="QB_DATA_6" localSheetId="4" hidden="1">'Ops - HBS QB'!$98:$98,'Ops - HBS QB'!$99:$99,'Ops - HBS QB'!$100:$100,'Ops - HBS QB'!$101:$101,'Ops - HBS QB'!$102:$102,'Ops - HBS QB'!$103:$103,'Ops - HBS QB'!$104:$104,'Ops - HBS QB'!$105:$105,'Ops - HBS QB'!$106:$106,'Ops - HBS QB'!$107:$107,'Ops - HBS QB'!$108:$108,'Ops - HBS QB'!$109:$109,'Ops - HBS QB'!$110:$110,'Ops - HBS QB'!$111:$111,'Ops - HBS QB'!$112:$112,'Ops - HBS QB'!$113:$113</definedName>
    <definedName name="QB_DATA_7" localSheetId="2" hidden="1">'Ops - BB QB'!$110:$110,'Ops - BB QB'!$111:$111,'Ops - BB QB'!$112:$112,'Ops - BB QB'!$113:$113,'Ops - BB QB'!$114:$114,'Ops - BB QB'!$115:$115,'Ops - BB QB'!$116:$116,'Ops - BB QB'!$117:$117,'Ops - BB QB'!$118:$118,'Ops - BB QB'!$119:$119,'Ops - BB QB'!$120:$120,'Ops - BB QB'!$121:$121,'Ops - BB QB'!$122:$122,'Ops - BB QB'!$123:$123,'Ops - BB QB'!$124:$124,'Ops - BB QB'!#REF!</definedName>
    <definedName name="QB_DATA_7" localSheetId="4" hidden="1">'Ops - HBS QB'!$114:$114,'Ops - HBS QB'!$115:$115,'Ops - HBS QB'!$116:$116,'Ops - HBS QB'!$117:$117,'Ops - HBS QB'!$118:$118,'Ops - HBS QB'!$119:$119,'Ops - HBS QB'!$120:$120,'Ops - HBS QB'!$121:$121,'Ops - HBS QB'!$122:$122,'Ops - HBS QB'!$123:$123,'Ops - HBS QB'!$124:$124,'Ops - HBS QB'!$125:$125,'Ops - HBS QB'!$126:$126,'Ops - HBS QB'!$127:$127,'Ops - HBS QB'!$128:$128,'Ops - HBS QB'!$129:$129</definedName>
    <definedName name="QB_DATA_8" localSheetId="2" hidden="1">'Ops - BB QB'!#REF!</definedName>
    <definedName name="QB_DATA_8" localSheetId="4" hidden="1">'Ops - HBS QB'!$130:$130,'Ops - HBS QB'!$131:$131,'Ops - HBS QB'!$132:$132,'Ops - HBS QB'!$133:$133,'Ops - HBS QB'!$134:$134,'Ops - HBS QB'!$135:$135,'Ops - HBS QB'!$136:$136,'Ops - HBS QB'!$137:$137,'Ops - HBS QB'!$138:$138,'Ops - HBS QB'!$139:$139,'Ops - HBS QB'!$140:$140,'Ops - HBS QB'!$141:$141,'Ops - HBS QB'!$142:$142,'Ops - HBS QB'!$143:$143,'Ops - HBS QB'!$144:$144,'Ops - HBS QB'!$145:$145</definedName>
    <definedName name="QB_DATA_9" localSheetId="4" hidden="1">'Ops - HBS QB'!$146:$146,'Ops - HBS QB'!$147:$147,'Ops - HBS QB'!$148:$148,'Ops - HBS QB'!$149:$149,'Ops - HBS QB'!$150:$150,'Ops - HBS QB'!$151:$151,'Ops - HBS QB'!$152:$152,'Ops - HBS QB'!$153:$153,'Ops - HBS QB'!$154:$154,'Ops - HBS QB'!$155:$155,'Ops - HBS QB'!$156:$156,'Ops - HBS QB'!$157:$157,'Ops - HBS QB'!$158:$158,'Ops - HBS QB'!$159:$159,'Ops - HBS QB'!$160:$160,'Ops - HBS QB'!$161:$161</definedName>
    <definedName name="QB_FORMULA_0" localSheetId="2" hidden="1">'Ops - BB QB'!#REF!,'Ops - BB QB'!#REF!,'Ops - BB QB'!#REF!,'Ops - BB QB'!#REF!,'Ops - BB QB'!#REF!,'Ops - BB QB'!#REF!,'Ops - BB QB'!#REF!,'Ops - BB QB'!#REF!,'Ops - BB QB'!#REF!</definedName>
    <definedName name="QB_FORMULA_0" localSheetId="4" hidden="1">'Ops - HBS QB'!#REF!,'Ops - HBS QB'!#REF!,'Ops - HBS QB'!#REF!,'Ops - HBS QB'!#REF!,'Ops - HBS QB'!#REF!,'Ops - HBS QB'!#REF!,'Ops - HBS QB'!#REF!,'Ops - HBS QB'!#REF!,'Ops - HBS QB'!#REF!</definedName>
    <definedName name="QB_ROW_11020" localSheetId="2" hidden="1">'Ops - BB QB'!$C$3</definedName>
    <definedName name="QB_ROW_11320" localSheetId="2" hidden="1">'Ops - BB QB'!#REF!</definedName>
    <definedName name="QB_ROW_25301" localSheetId="2" hidden="1">'Ops - BB QB'!#REF!</definedName>
    <definedName name="QB_ROW_25301" localSheetId="4" hidden="1">'Ops - HBS QB'!#REF!</definedName>
    <definedName name="QB_ROW_400020" localSheetId="4" hidden="1">'Ops - HBS QB'!$C$3</definedName>
    <definedName name="QB_ROW_400320" localSheetId="4" hidden="1">'Ops - HBS QB'!#REF!</definedName>
    <definedName name="QB_ROW_7010" localSheetId="2" hidden="1">'Ops - BB QB'!$B$2</definedName>
    <definedName name="QB_ROW_7010" localSheetId="4" hidden="1">'Ops - HBS QB'!$B$2</definedName>
    <definedName name="QB_ROW_7310" localSheetId="2" hidden="1">'Ops - BB QB'!#REF!</definedName>
    <definedName name="QB_ROW_7310" localSheetId="4" hidden="1">'Ops - HBS QB'!#REF!</definedName>
    <definedName name="QBCANSUPPORTUPDATE" localSheetId="2">TRUE</definedName>
    <definedName name="QBCANSUPPORTUPDATE" localSheetId="4">TRUE</definedName>
    <definedName name="QBCOMPANYFILENAME" localSheetId="2">"Y:\Orange Legal\Orange Reporting 12.09.13- New2.qbw"</definedName>
    <definedName name="QBCOMPANYFILENAME" localSheetId="4">"Y:\Orange Legal\Orange Reporting 12.09.13- New2.qbw"</definedName>
    <definedName name="QBENDDATE" localSheetId="2">20160417</definedName>
    <definedName name="QBENDDATE" localSheetId="4">20160417</definedName>
    <definedName name="QBHEADERSONSCREEN" localSheetId="2">FALSE</definedName>
    <definedName name="QBHEADERSONSCREEN" localSheetId="4">FALSE</definedName>
    <definedName name="QBMETADATASIZE" localSheetId="2">7337</definedName>
    <definedName name="QBMETADATASIZE" localSheetId="4">7337</definedName>
    <definedName name="QBPRESERVECOLOR" localSheetId="2">TRUE</definedName>
    <definedName name="QBPRESERVECOLOR" localSheetId="4">TRUE</definedName>
    <definedName name="QBPRESERVEFONT" localSheetId="2">TRUE</definedName>
    <definedName name="QBPRESERVEFONT" localSheetId="4">TRUE</definedName>
    <definedName name="QBPRESERVEROWHEIGHT" localSheetId="2">TRUE</definedName>
    <definedName name="QBPRESERVEROWHEIGHT" localSheetId="4">TRUE</definedName>
    <definedName name="QBPRESERVESPACE" localSheetId="2">FALSE</definedName>
    <definedName name="QBPRESERVESPACE" localSheetId="4">FALSE</definedName>
    <definedName name="QBREPORTCOLAXIS" localSheetId="2">0</definedName>
    <definedName name="QBREPORTCOLAXIS" localSheetId="4">0</definedName>
    <definedName name="QBREPORTCOMPANYID" localSheetId="2">"bde399144bc249339a5d47c1d9853426"</definedName>
    <definedName name="QBREPORTCOMPANYID" localSheetId="4">"bde399144bc249339a5d47c1d9853426"</definedName>
    <definedName name="QBREPORTCOMPARECOL_ANNUALBUDGET" localSheetId="2">FALSE</definedName>
    <definedName name="QBREPORTCOMPARECOL_ANNUALBUDGET" localSheetId="4">FALSE</definedName>
    <definedName name="QBREPORTCOMPARECOL_AVGCOGS" localSheetId="2">FALSE</definedName>
    <definedName name="QBREPORTCOMPARECOL_AVGCOGS" localSheetId="4">FALSE</definedName>
    <definedName name="QBREPORTCOMPARECOL_AVGPRICE" localSheetId="2">FALSE</definedName>
    <definedName name="QBREPORTCOMPARECOL_AVGPRICE" localSheetId="4">FALSE</definedName>
    <definedName name="QBREPORTCOMPARECOL_BUDDIFF" localSheetId="2">FALSE</definedName>
    <definedName name="QBREPORTCOMPARECOL_BUDDIFF" localSheetId="4">FALSE</definedName>
    <definedName name="QBREPORTCOMPARECOL_BUDGET" localSheetId="2">FALSE</definedName>
    <definedName name="QBREPORTCOMPARECOL_BUDGET" localSheetId="4">FALSE</definedName>
    <definedName name="QBREPORTCOMPARECOL_BUDPCT" localSheetId="2">FALSE</definedName>
    <definedName name="QBREPORTCOMPARECOL_BUDPCT" localSheetId="4">FALSE</definedName>
    <definedName name="QBREPORTCOMPARECOL_COGS" localSheetId="2">FALSE</definedName>
    <definedName name="QBREPORTCOMPARECOL_COGS" localSheetId="4">FALSE</definedName>
    <definedName name="QBREPORTCOMPARECOL_EXCLUDEAMOUNT" localSheetId="2">FALSE</definedName>
    <definedName name="QBREPORTCOMPARECOL_EXCLUDEAMOUNT" localSheetId="4">FALSE</definedName>
    <definedName name="QBREPORTCOMPARECOL_EXCLUDECURPERIOD" localSheetId="2">FALSE</definedName>
    <definedName name="QBREPORTCOMPARECOL_EXCLUDECURPERIOD" localSheetId="4">FALSE</definedName>
    <definedName name="QBREPORTCOMPARECOL_FORECAST" localSheetId="2">FALSE</definedName>
    <definedName name="QBREPORTCOMPARECOL_FORECAST" localSheetId="4">FALSE</definedName>
    <definedName name="QBREPORTCOMPARECOL_GROSSMARGIN" localSheetId="2">FALSE</definedName>
    <definedName name="QBREPORTCOMPARECOL_GROSSMARGIN" localSheetId="4">FALSE</definedName>
    <definedName name="QBREPORTCOMPARECOL_GROSSMARGINPCT" localSheetId="2">FALSE</definedName>
    <definedName name="QBREPORTCOMPARECOL_GROSSMARGINPCT" localSheetId="4">FALSE</definedName>
    <definedName name="QBREPORTCOMPARECOL_HOURS" localSheetId="2">FALSE</definedName>
    <definedName name="QBREPORTCOMPARECOL_HOURS" localSheetId="4">FALSE</definedName>
    <definedName name="QBREPORTCOMPARECOL_PCTCOL" localSheetId="2">FALSE</definedName>
    <definedName name="QBREPORTCOMPARECOL_PCTCOL" localSheetId="4">FALSE</definedName>
    <definedName name="QBREPORTCOMPARECOL_PCTEXPENSE" localSheetId="2">FALSE</definedName>
    <definedName name="QBREPORTCOMPARECOL_PCTEXPENSE" localSheetId="4">FALSE</definedName>
    <definedName name="QBREPORTCOMPARECOL_PCTINCOME" localSheetId="2">FALSE</definedName>
    <definedName name="QBREPORTCOMPARECOL_PCTINCOME" localSheetId="4">FALSE</definedName>
    <definedName name="QBREPORTCOMPARECOL_PCTOFSALES" localSheetId="2">FALSE</definedName>
    <definedName name="QBREPORTCOMPARECOL_PCTOFSALES" localSheetId="4">FALSE</definedName>
    <definedName name="QBREPORTCOMPARECOL_PCTROW" localSheetId="2">FALSE</definedName>
    <definedName name="QBREPORTCOMPARECOL_PCTROW" localSheetId="4">FALSE</definedName>
    <definedName name="QBREPORTCOMPARECOL_PPDIFF" localSheetId="2">FALSE</definedName>
    <definedName name="QBREPORTCOMPARECOL_PPDIFF" localSheetId="4">FALSE</definedName>
    <definedName name="QBREPORTCOMPARECOL_PPPCT" localSheetId="2">FALSE</definedName>
    <definedName name="QBREPORTCOMPARECOL_PPPCT" localSheetId="4">FALSE</definedName>
    <definedName name="QBREPORTCOMPARECOL_PREVPERIOD" localSheetId="2">FALSE</definedName>
    <definedName name="QBREPORTCOMPARECOL_PREVPERIOD" localSheetId="4">FALSE</definedName>
    <definedName name="QBREPORTCOMPARECOL_PREVYEAR" localSheetId="2">FALSE</definedName>
    <definedName name="QBREPORTCOMPARECOL_PREVYEAR" localSheetId="4">FALSE</definedName>
    <definedName name="QBREPORTCOMPARECOL_PYDIFF" localSheetId="2">FALSE</definedName>
    <definedName name="QBREPORTCOMPARECOL_PYDIFF" localSheetId="4">FALSE</definedName>
    <definedName name="QBREPORTCOMPARECOL_PYPCT" localSheetId="2">FALSE</definedName>
    <definedName name="QBREPORTCOMPARECOL_PYPCT" localSheetId="4">FALSE</definedName>
    <definedName name="QBREPORTCOMPARECOL_QTY" localSheetId="2">FALSE</definedName>
    <definedName name="QBREPORTCOMPARECOL_QTY" localSheetId="4">FALSE</definedName>
    <definedName name="QBREPORTCOMPARECOL_RATE" localSheetId="2">FALSE</definedName>
    <definedName name="QBREPORTCOMPARECOL_RATE" localSheetId="4">FALSE</definedName>
    <definedName name="QBREPORTCOMPARECOL_TRIPBILLEDMILES" localSheetId="2">FALSE</definedName>
    <definedName name="QBREPORTCOMPARECOL_TRIPBILLEDMILES" localSheetId="4">FALSE</definedName>
    <definedName name="QBREPORTCOMPARECOL_TRIPBILLINGAMOUNT" localSheetId="2">FALSE</definedName>
    <definedName name="QBREPORTCOMPARECOL_TRIPBILLINGAMOUNT" localSheetId="4">FALSE</definedName>
    <definedName name="QBREPORTCOMPARECOL_TRIPMILES" localSheetId="2">FALSE</definedName>
    <definedName name="QBREPORTCOMPARECOL_TRIPMILES" localSheetId="4">FALSE</definedName>
    <definedName name="QBREPORTCOMPARECOL_TRIPNOTBILLABLEMILES" localSheetId="2">FALSE</definedName>
    <definedName name="QBREPORTCOMPARECOL_TRIPNOTBILLABLEMILES" localSheetId="4">FALSE</definedName>
    <definedName name="QBREPORTCOMPARECOL_TRIPTAXDEDUCTIBLEAMOUNT" localSheetId="2">FALSE</definedName>
    <definedName name="QBREPORTCOMPARECOL_TRIPTAXDEDUCTIBLEAMOUNT" localSheetId="4">FALSE</definedName>
    <definedName name="QBREPORTCOMPARECOL_TRIPUNBILLEDMILES" localSheetId="2">FALSE</definedName>
    <definedName name="QBREPORTCOMPARECOL_TRIPUNBILLEDMILES" localSheetId="4">FALSE</definedName>
    <definedName name="QBREPORTCOMPARECOL_YTD" localSheetId="2">FALSE</definedName>
    <definedName name="QBREPORTCOMPARECOL_YTD" localSheetId="4">FALSE</definedName>
    <definedName name="QBREPORTCOMPARECOL_YTDBUDGET" localSheetId="2">FALSE</definedName>
    <definedName name="QBREPORTCOMPARECOL_YTDBUDGET" localSheetId="4">FALSE</definedName>
    <definedName name="QBREPORTCOMPARECOL_YTDPCT" localSheetId="2">FALSE</definedName>
    <definedName name="QBREPORTCOMPARECOL_YTDPCT" localSheetId="4">FALSE</definedName>
    <definedName name="QBREPORTROWAXIS" localSheetId="2">12</definedName>
    <definedName name="QBREPORTROWAXIS" localSheetId="4">12</definedName>
    <definedName name="QBREPORTSUBCOLAXIS" localSheetId="2">0</definedName>
    <definedName name="QBREPORTSUBCOLAXIS" localSheetId="4">0</definedName>
    <definedName name="QBREPORTTYPE" localSheetId="2">109</definedName>
    <definedName name="QBREPORTTYPE" localSheetId="4">109</definedName>
    <definedName name="QBROWHEADERS" localSheetId="2">3</definedName>
    <definedName name="QBROWHEADERS" localSheetId="4">3</definedName>
    <definedName name="QBSTARTDATE" localSheetId="2">20140101</definedName>
    <definedName name="QBSTARTDATE" localSheetId="4">20140101</definedName>
    <definedName name="WeekB">[1]CONTROL!$A$6:$C$57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" i="1" l="1"/>
  <c r="S31" i="1"/>
  <c r="S26" i="1"/>
  <c r="S13" i="1"/>
  <c r="S10" i="1"/>
  <c r="B7" i="1"/>
  <c r="Q13" i="1" l="1"/>
  <c r="R13" i="1" s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R14" i="1"/>
  <c r="R15" i="1"/>
  <c r="R16" i="1"/>
  <c r="R17" i="1"/>
  <c r="R18" i="1"/>
  <c r="Q8" i="1" l="1"/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Q10" i="1" l="1"/>
  <c r="Q26" i="1" l="1"/>
  <c r="L10" i="1"/>
  <c r="G10" i="1"/>
  <c r="N10" i="1"/>
  <c r="M10" i="1"/>
  <c r="K10" i="1"/>
  <c r="J10" i="1"/>
  <c r="I10" i="1"/>
  <c r="H10" i="1"/>
  <c r="H26" i="1" l="1"/>
  <c r="F10" i="1"/>
  <c r="E10" i="1"/>
  <c r="D10" i="1"/>
  <c r="C10" i="1"/>
  <c r="B10" i="1"/>
  <c r="N26" i="1"/>
  <c r="M26" i="1"/>
  <c r="L26" i="1"/>
  <c r="K26" i="1"/>
  <c r="J26" i="1"/>
  <c r="I26" i="1"/>
  <c r="G26" i="1"/>
  <c r="F26" i="1"/>
  <c r="E26" i="1"/>
  <c r="D26" i="1"/>
  <c r="C26" i="1"/>
  <c r="B26" i="1"/>
  <c r="C7" i="1" l="1"/>
  <c r="F28" i="10" l="1"/>
  <c r="E28" i="10"/>
  <c r="D27" i="10"/>
  <c r="C27" i="10"/>
  <c r="E26" i="10"/>
  <c r="D26" i="10"/>
  <c r="F25" i="10"/>
  <c r="E25" i="10"/>
  <c r="D25" i="10"/>
  <c r="C25" i="10"/>
  <c r="B25" i="10"/>
  <c r="B29" i="10" s="1"/>
  <c r="C23" i="10" s="1"/>
  <c r="C29" i="10" s="1"/>
  <c r="D23" i="10" s="1"/>
  <c r="D29" i="10" s="1"/>
  <c r="E23" i="10" s="1"/>
  <c r="E29" i="10" s="1"/>
  <c r="F23" i="10" s="1"/>
  <c r="F29" i="10" s="1"/>
  <c r="F19" i="10"/>
  <c r="E19" i="10"/>
  <c r="D18" i="10"/>
  <c r="C18" i="10"/>
  <c r="E17" i="10"/>
  <c r="D17" i="10"/>
  <c r="B17" i="10"/>
  <c r="F16" i="10"/>
  <c r="E16" i="10"/>
  <c r="D16" i="10"/>
  <c r="C16" i="10"/>
  <c r="B16" i="10"/>
  <c r="B20" i="10" s="1"/>
  <c r="C14" i="10" s="1"/>
  <c r="C20" i="10" s="1"/>
  <c r="D14" i="10" s="1"/>
  <c r="D20" i="10" s="1"/>
  <c r="E14" i="10" s="1"/>
  <c r="E20" i="10" s="1"/>
  <c r="F14" i="10" s="1"/>
  <c r="F20" i="10" s="1"/>
  <c r="B4" i="10" s="1"/>
  <c r="F15" i="10"/>
  <c r="E15" i="10"/>
  <c r="D15" i="10"/>
  <c r="B10" i="10"/>
  <c r="B11" i="10" l="1"/>
  <c r="P238" i="5" l="1"/>
  <c r="Q238" i="5" s="1"/>
  <c r="P239" i="5"/>
  <c r="Q239" i="5" s="1"/>
  <c r="P240" i="5"/>
  <c r="Q240" i="5" s="1"/>
  <c r="P219" i="5" l="1"/>
  <c r="Q219" i="5" s="1"/>
  <c r="P220" i="5"/>
  <c r="Q220" i="5" s="1"/>
  <c r="P221" i="5"/>
  <c r="Q221" i="5" s="1"/>
  <c r="P222" i="5"/>
  <c r="Q222" i="5" s="1"/>
  <c r="P223" i="5"/>
  <c r="Q223" i="5" s="1"/>
  <c r="P224" i="5"/>
  <c r="Q224" i="5" s="1"/>
  <c r="P225" i="5"/>
  <c r="Q225" i="5" s="1"/>
  <c r="P226" i="5"/>
  <c r="Q226" i="5" s="1"/>
  <c r="P227" i="5"/>
  <c r="Q227" i="5" s="1"/>
  <c r="P228" i="5"/>
  <c r="Q228" i="5" s="1"/>
  <c r="P229" i="5"/>
  <c r="Q229" i="5" s="1"/>
  <c r="P230" i="5"/>
  <c r="Q230" i="5" s="1"/>
  <c r="P231" i="5"/>
  <c r="Q231" i="5" s="1"/>
  <c r="P232" i="5"/>
  <c r="Q232" i="5" s="1"/>
  <c r="P233" i="5"/>
  <c r="Q233" i="5" s="1"/>
  <c r="P234" i="5"/>
  <c r="Q234" i="5" s="1"/>
  <c r="P235" i="5"/>
  <c r="Q235" i="5" s="1"/>
  <c r="P236" i="5"/>
  <c r="Q236" i="5" s="1"/>
  <c r="P237" i="5"/>
  <c r="Q237" i="5" s="1"/>
  <c r="P596" i="6"/>
  <c r="Q596" i="6" s="1"/>
  <c r="P595" i="6"/>
  <c r="Q595" i="6" s="1"/>
  <c r="P594" i="6"/>
  <c r="Q594" i="6" s="1"/>
  <c r="P593" i="6"/>
  <c r="Q593" i="6" s="1"/>
  <c r="P592" i="6"/>
  <c r="Q592" i="6" s="1"/>
  <c r="P591" i="6"/>
  <c r="Q591" i="6" s="1"/>
  <c r="P590" i="6"/>
  <c r="Q590" i="6" s="1"/>
  <c r="P589" i="6"/>
  <c r="Q589" i="6" s="1"/>
  <c r="P588" i="6"/>
  <c r="Q588" i="6" s="1"/>
  <c r="P587" i="6"/>
  <c r="Q587" i="6" s="1"/>
  <c r="P586" i="6"/>
  <c r="Q586" i="6" s="1"/>
  <c r="P585" i="6"/>
  <c r="Q585" i="6" s="1"/>
  <c r="P584" i="6"/>
  <c r="Q584" i="6" s="1"/>
  <c r="P583" i="6"/>
  <c r="Q583" i="6" s="1"/>
  <c r="P582" i="6"/>
  <c r="Q582" i="6" s="1"/>
  <c r="P581" i="6"/>
  <c r="Q581" i="6" s="1"/>
  <c r="P580" i="6"/>
  <c r="Q580" i="6" s="1"/>
  <c r="P579" i="6"/>
  <c r="Q579" i="6" s="1"/>
  <c r="P578" i="6"/>
  <c r="Q578" i="6" s="1"/>
  <c r="P577" i="6"/>
  <c r="Q577" i="6" s="1"/>
  <c r="P576" i="6"/>
  <c r="Q576" i="6" s="1"/>
  <c r="P575" i="6"/>
  <c r="Q575" i="6" s="1"/>
  <c r="P574" i="6"/>
  <c r="Q574" i="6" s="1"/>
  <c r="P573" i="6"/>
  <c r="Q573" i="6" s="1"/>
  <c r="P572" i="6"/>
  <c r="Q572" i="6" s="1"/>
  <c r="P571" i="6"/>
  <c r="Q571" i="6" s="1"/>
  <c r="P570" i="6"/>
  <c r="Q570" i="6" s="1"/>
  <c r="P569" i="6"/>
  <c r="Q569" i="6" s="1"/>
  <c r="P568" i="6"/>
  <c r="Q568" i="6" s="1"/>
  <c r="P567" i="6"/>
  <c r="Q567" i="6" s="1"/>
  <c r="P566" i="6"/>
  <c r="Q566" i="6" s="1"/>
  <c r="P565" i="6"/>
  <c r="Q565" i="6" s="1"/>
  <c r="P564" i="6"/>
  <c r="Q564" i="6" s="1"/>
  <c r="P563" i="6"/>
  <c r="Q563" i="6" s="1"/>
  <c r="P562" i="6"/>
  <c r="Q562" i="6" s="1"/>
  <c r="P561" i="6"/>
  <c r="Q561" i="6" s="1"/>
  <c r="P560" i="6"/>
  <c r="Q560" i="6" s="1"/>
  <c r="P559" i="6"/>
  <c r="Q559" i="6" s="1"/>
  <c r="P558" i="6"/>
  <c r="Q558" i="6" s="1"/>
  <c r="P557" i="6"/>
  <c r="Q557" i="6" s="1"/>
  <c r="P556" i="6"/>
  <c r="Q556" i="6" s="1"/>
  <c r="P555" i="6"/>
  <c r="Q555" i="6" s="1"/>
  <c r="P554" i="6"/>
  <c r="Q554" i="6" s="1"/>
  <c r="P553" i="6"/>
  <c r="Q553" i="6" s="1"/>
  <c r="P552" i="6"/>
  <c r="Q552" i="6" s="1"/>
  <c r="P551" i="6"/>
  <c r="Q551" i="6" s="1"/>
  <c r="P550" i="6"/>
  <c r="Q550" i="6" s="1"/>
  <c r="P549" i="6"/>
  <c r="Q549" i="6" s="1"/>
  <c r="P548" i="6"/>
  <c r="Q548" i="6" s="1"/>
  <c r="P547" i="6"/>
  <c r="Q547" i="6" s="1"/>
  <c r="P546" i="6"/>
  <c r="Q546" i="6" s="1"/>
  <c r="P545" i="6"/>
  <c r="Q545" i="6" s="1"/>
  <c r="P544" i="6"/>
  <c r="Q544" i="6" s="1"/>
  <c r="P543" i="6"/>
  <c r="Q543" i="6" s="1"/>
  <c r="P542" i="6"/>
  <c r="Q542" i="6" s="1"/>
  <c r="P541" i="6" l="1"/>
  <c r="Q541" i="6" s="1"/>
  <c r="P540" i="6"/>
  <c r="Q540" i="6" s="1"/>
  <c r="P539" i="6"/>
  <c r="Q539" i="6" s="1"/>
  <c r="P538" i="6"/>
  <c r="Q538" i="6" s="1"/>
  <c r="P537" i="6"/>
  <c r="Q537" i="6" s="1"/>
  <c r="P536" i="6"/>
  <c r="Q536" i="6" s="1"/>
  <c r="P535" i="6"/>
  <c r="Q535" i="6" s="1"/>
  <c r="P534" i="6"/>
  <c r="Q534" i="6" s="1"/>
  <c r="P533" i="6"/>
  <c r="Q533" i="6" s="1"/>
  <c r="P532" i="6"/>
  <c r="Q532" i="6" s="1"/>
  <c r="P531" i="6"/>
  <c r="Q531" i="6" s="1"/>
  <c r="P530" i="6"/>
  <c r="Q530" i="6" s="1"/>
  <c r="P529" i="6"/>
  <c r="Q529" i="6" s="1"/>
  <c r="P528" i="6"/>
  <c r="Q528" i="6" s="1"/>
  <c r="P527" i="6"/>
  <c r="Q527" i="6" s="1"/>
  <c r="P526" i="6"/>
  <c r="Q526" i="6" s="1"/>
  <c r="P525" i="6"/>
  <c r="Q525" i="6" s="1"/>
  <c r="P524" i="6"/>
  <c r="Q524" i="6" s="1"/>
  <c r="P523" i="6"/>
  <c r="Q523" i="6" s="1"/>
  <c r="P522" i="6"/>
  <c r="Q522" i="6" s="1"/>
  <c r="P521" i="6"/>
  <c r="Q521" i="6" s="1"/>
  <c r="P520" i="6"/>
  <c r="Q520" i="6" s="1"/>
  <c r="P519" i="6"/>
  <c r="Q519" i="6" s="1"/>
  <c r="P518" i="6"/>
  <c r="Q518" i="6" s="1"/>
  <c r="P517" i="6"/>
  <c r="Q517" i="6" s="1"/>
  <c r="P516" i="6"/>
  <c r="Q516" i="6" s="1"/>
  <c r="P515" i="6"/>
  <c r="Q515" i="6" s="1"/>
  <c r="P514" i="6"/>
  <c r="Q514" i="6" s="1"/>
  <c r="P513" i="6"/>
  <c r="Q513" i="6" s="1"/>
  <c r="P512" i="6"/>
  <c r="Q512" i="6" s="1"/>
  <c r="P511" i="6"/>
  <c r="Q511" i="6" s="1"/>
  <c r="P510" i="6"/>
  <c r="Q510" i="6" s="1"/>
  <c r="P509" i="6"/>
  <c r="Q509" i="6" s="1"/>
  <c r="P508" i="6"/>
  <c r="Q508" i="6" s="1"/>
  <c r="P160" i="5" l="1"/>
  <c r="Q160" i="5" s="1"/>
  <c r="P161" i="5"/>
  <c r="Q161" i="5" s="1"/>
  <c r="P162" i="5"/>
  <c r="Q162" i="5" s="1"/>
  <c r="P163" i="5"/>
  <c r="Q163" i="5" s="1"/>
  <c r="P164" i="5"/>
  <c r="Q164" i="5" s="1"/>
  <c r="P165" i="5"/>
  <c r="Q165" i="5" s="1"/>
  <c r="P166" i="5"/>
  <c r="Q166" i="5" s="1"/>
  <c r="P167" i="5"/>
  <c r="Q167" i="5" s="1"/>
  <c r="P168" i="5"/>
  <c r="Q168" i="5" s="1"/>
  <c r="P169" i="5"/>
  <c r="Q169" i="5" s="1"/>
  <c r="P170" i="5"/>
  <c r="Q170" i="5" s="1"/>
  <c r="P171" i="5"/>
  <c r="Q171" i="5" s="1"/>
  <c r="P172" i="5"/>
  <c r="Q172" i="5" s="1"/>
  <c r="P173" i="5"/>
  <c r="Q173" i="5" s="1"/>
  <c r="P174" i="5"/>
  <c r="Q174" i="5" s="1"/>
  <c r="P175" i="5"/>
  <c r="Q175" i="5" s="1"/>
  <c r="P176" i="5"/>
  <c r="Q176" i="5" s="1"/>
  <c r="P177" i="5"/>
  <c r="Q177" i="5" s="1"/>
  <c r="P178" i="5"/>
  <c r="Q178" i="5" s="1"/>
  <c r="P179" i="5"/>
  <c r="Q179" i="5" s="1"/>
  <c r="P180" i="5"/>
  <c r="Q180" i="5" s="1"/>
  <c r="P181" i="5"/>
  <c r="Q181" i="5" s="1"/>
  <c r="P182" i="5"/>
  <c r="Q182" i="5" s="1"/>
  <c r="P183" i="5"/>
  <c r="Q183" i="5" s="1"/>
  <c r="P184" i="5"/>
  <c r="Q184" i="5" s="1"/>
  <c r="P185" i="5"/>
  <c r="Q185" i="5" s="1"/>
  <c r="P186" i="5"/>
  <c r="Q186" i="5" s="1"/>
  <c r="P187" i="5"/>
  <c r="Q187" i="5" s="1"/>
  <c r="P188" i="5"/>
  <c r="Q188" i="5" s="1"/>
  <c r="P189" i="5"/>
  <c r="Q189" i="5" s="1"/>
  <c r="P190" i="5"/>
  <c r="Q190" i="5" s="1"/>
  <c r="P191" i="5"/>
  <c r="Q191" i="5" s="1"/>
  <c r="P192" i="5"/>
  <c r="Q192" i="5" s="1"/>
  <c r="P193" i="5"/>
  <c r="Q193" i="5" s="1"/>
  <c r="P194" i="5"/>
  <c r="Q194" i="5" s="1"/>
  <c r="P195" i="5"/>
  <c r="Q195" i="5" s="1"/>
  <c r="P196" i="5"/>
  <c r="Q196" i="5" s="1"/>
  <c r="P197" i="5"/>
  <c r="Q197" i="5" s="1"/>
  <c r="P198" i="5"/>
  <c r="Q198" i="5" s="1"/>
  <c r="P199" i="5"/>
  <c r="Q199" i="5" s="1"/>
  <c r="P200" i="5"/>
  <c r="Q200" i="5" s="1"/>
  <c r="P201" i="5"/>
  <c r="Q201" i="5" s="1"/>
  <c r="P202" i="5"/>
  <c r="Q202" i="5" s="1"/>
  <c r="P203" i="5"/>
  <c r="Q203" i="5" s="1"/>
  <c r="P204" i="5"/>
  <c r="Q204" i="5" s="1"/>
  <c r="P205" i="5"/>
  <c r="Q205" i="5" s="1"/>
  <c r="P206" i="5"/>
  <c r="Q206" i="5" s="1"/>
  <c r="P207" i="5"/>
  <c r="Q207" i="5" s="1"/>
  <c r="P208" i="5"/>
  <c r="Q208" i="5" s="1"/>
  <c r="P209" i="5"/>
  <c r="Q209" i="5" s="1"/>
  <c r="P210" i="5"/>
  <c r="Q210" i="5" s="1"/>
  <c r="P211" i="5"/>
  <c r="Q211" i="5" s="1"/>
  <c r="P212" i="5"/>
  <c r="Q212" i="5" s="1"/>
  <c r="P213" i="5"/>
  <c r="Q213" i="5" s="1"/>
  <c r="P214" i="5"/>
  <c r="Q214" i="5" s="1"/>
  <c r="P215" i="5"/>
  <c r="Q215" i="5" s="1"/>
  <c r="P216" i="5"/>
  <c r="Q216" i="5" s="1"/>
  <c r="P217" i="5"/>
  <c r="Q217" i="5" s="1"/>
  <c r="P218" i="5"/>
  <c r="Q218" i="5" s="1"/>
  <c r="P346" i="6"/>
  <c r="Q346" i="6" s="1"/>
  <c r="P347" i="6"/>
  <c r="Q347" i="6" s="1"/>
  <c r="P348" i="6"/>
  <c r="Q348" i="6" s="1"/>
  <c r="P349" i="6"/>
  <c r="Q349" i="6" s="1"/>
  <c r="P350" i="6"/>
  <c r="Q350" i="6" s="1"/>
  <c r="P351" i="6"/>
  <c r="Q351" i="6" s="1"/>
  <c r="P352" i="6"/>
  <c r="Q352" i="6" s="1"/>
  <c r="P353" i="6"/>
  <c r="Q353" i="6" s="1"/>
  <c r="P354" i="6"/>
  <c r="Q354" i="6" s="1"/>
  <c r="P355" i="6"/>
  <c r="Q355" i="6" s="1"/>
  <c r="P356" i="6"/>
  <c r="Q356" i="6" s="1"/>
  <c r="P357" i="6"/>
  <c r="Q357" i="6" s="1"/>
  <c r="P358" i="6"/>
  <c r="Q358" i="6" s="1"/>
  <c r="P359" i="6"/>
  <c r="Q359" i="6" s="1"/>
  <c r="P360" i="6"/>
  <c r="Q360" i="6" s="1"/>
  <c r="P361" i="6"/>
  <c r="Q361" i="6" s="1"/>
  <c r="P362" i="6"/>
  <c r="Q362" i="6" s="1"/>
  <c r="P363" i="6"/>
  <c r="Q363" i="6" s="1"/>
  <c r="P364" i="6"/>
  <c r="Q364" i="6" s="1"/>
  <c r="P365" i="6"/>
  <c r="Q365" i="6" s="1"/>
  <c r="P366" i="6"/>
  <c r="Q366" i="6" s="1"/>
  <c r="P367" i="6"/>
  <c r="Q367" i="6" s="1"/>
  <c r="P368" i="6"/>
  <c r="Q368" i="6" s="1"/>
  <c r="P369" i="6"/>
  <c r="Q369" i="6" s="1"/>
  <c r="P370" i="6"/>
  <c r="Q370" i="6" s="1"/>
  <c r="P371" i="6"/>
  <c r="Q371" i="6" s="1"/>
  <c r="P372" i="6"/>
  <c r="Q372" i="6" s="1"/>
  <c r="P373" i="6"/>
  <c r="Q373" i="6" s="1"/>
  <c r="P374" i="6"/>
  <c r="Q374" i="6" s="1"/>
  <c r="P375" i="6"/>
  <c r="Q375" i="6" s="1"/>
  <c r="P376" i="6"/>
  <c r="Q376" i="6" s="1"/>
  <c r="P377" i="6"/>
  <c r="Q377" i="6" s="1"/>
  <c r="P378" i="6"/>
  <c r="Q378" i="6" s="1"/>
  <c r="P379" i="6"/>
  <c r="Q379" i="6" s="1"/>
  <c r="P380" i="6"/>
  <c r="Q380" i="6" s="1"/>
  <c r="P381" i="6"/>
  <c r="Q381" i="6" s="1"/>
  <c r="P382" i="6"/>
  <c r="Q382" i="6" s="1"/>
  <c r="P383" i="6"/>
  <c r="Q383" i="6" s="1"/>
  <c r="P384" i="6"/>
  <c r="Q384" i="6" s="1"/>
  <c r="P385" i="6"/>
  <c r="Q385" i="6" s="1"/>
  <c r="P386" i="6"/>
  <c r="Q386" i="6" s="1"/>
  <c r="P387" i="6"/>
  <c r="Q387" i="6" s="1"/>
  <c r="P388" i="6"/>
  <c r="Q388" i="6" s="1"/>
  <c r="P389" i="6"/>
  <c r="Q389" i="6" s="1"/>
  <c r="P390" i="6"/>
  <c r="Q390" i="6" s="1"/>
  <c r="P391" i="6"/>
  <c r="Q391" i="6" s="1"/>
  <c r="P392" i="6"/>
  <c r="Q392" i="6" s="1"/>
  <c r="P393" i="6"/>
  <c r="Q393" i="6" s="1"/>
  <c r="P394" i="6"/>
  <c r="Q394" i="6" s="1"/>
  <c r="P395" i="6"/>
  <c r="Q395" i="6" s="1"/>
  <c r="P396" i="6"/>
  <c r="Q396" i="6" s="1"/>
  <c r="P397" i="6"/>
  <c r="Q397" i="6" s="1"/>
  <c r="P398" i="6"/>
  <c r="Q398" i="6" s="1"/>
  <c r="P399" i="6"/>
  <c r="Q399" i="6" s="1"/>
  <c r="P400" i="6"/>
  <c r="Q400" i="6" s="1"/>
  <c r="P401" i="6"/>
  <c r="Q401" i="6" s="1"/>
  <c r="P402" i="6"/>
  <c r="Q402" i="6" s="1"/>
  <c r="P403" i="6"/>
  <c r="Q403" i="6" s="1"/>
  <c r="P404" i="6"/>
  <c r="Q404" i="6" s="1"/>
  <c r="P405" i="6"/>
  <c r="Q405" i="6" s="1"/>
  <c r="P406" i="6"/>
  <c r="Q406" i="6" s="1"/>
  <c r="P407" i="6"/>
  <c r="Q407" i="6" s="1"/>
  <c r="P408" i="6"/>
  <c r="Q408" i="6" s="1"/>
  <c r="P409" i="6"/>
  <c r="Q409" i="6" s="1"/>
  <c r="P410" i="6"/>
  <c r="Q410" i="6" s="1"/>
  <c r="P411" i="6"/>
  <c r="Q411" i="6" s="1"/>
  <c r="P412" i="6"/>
  <c r="Q412" i="6" s="1"/>
  <c r="P413" i="6"/>
  <c r="Q413" i="6" s="1"/>
  <c r="P414" i="6"/>
  <c r="Q414" i="6" s="1"/>
  <c r="P415" i="6"/>
  <c r="Q415" i="6" s="1"/>
  <c r="P416" i="6"/>
  <c r="Q416" i="6" s="1"/>
  <c r="P417" i="6"/>
  <c r="Q417" i="6" s="1"/>
  <c r="P418" i="6"/>
  <c r="Q418" i="6" s="1"/>
  <c r="P419" i="6"/>
  <c r="Q419" i="6" s="1"/>
  <c r="P420" i="6"/>
  <c r="Q420" i="6" s="1"/>
  <c r="P421" i="6"/>
  <c r="Q421" i="6" s="1"/>
  <c r="P422" i="6"/>
  <c r="Q422" i="6" s="1"/>
  <c r="P423" i="6"/>
  <c r="Q423" i="6" s="1"/>
  <c r="P424" i="6"/>
  <c r="Q424" i="6" s="1"/>
  <c r="P425" i="6"/>
  <c r="Q425" i="6" s="1"/>
  <c r="P426" i="6"/>
  <c r="Q426" i="6" s="1"/>
  <c r="P427" i="6"/>
  <c r="Q427" i="6" s="1"/>
  <c r="P428" i="6"/>
  <c r="Q428" i="6" s="1"/>
  <c r="P429" i="6"/>
  <c r="Q429" i="6" s="1"/>
  <c r="P430" i="6"/>
  <c r="Q430" i="6" s="1"/>
  <c r="P431" i="6"/>
  <c r="Q431" i="6" s="1"/>
  <c r="P432" i="6"/>
  <c r="Q432" i="6" s="1"/>
  <c r="P433" i="6"/>
  <c r="Q433" i="6" s="1"/>
  <c r="P434" i="6"/>
  <c r="Q434" i="6" s="1"/>
  <c r="P435" i="6"/>
  <c r="Q435" i="6" s="1"/>
  <c r="P436" i="6"/>
  <c r="Q436" i="6" s="1"/>
  <c r="P437" i="6"/>
  <c r="Q437" i="6" s="1"/>
  <c r="P438" i="6"/>
  <c r="Q438" i="6" s="1"/>
  <c r="P439" i="6"/>
  <c r="Q439" i="6" s="1"/>
  <c r="P440" i="6"/>
  <c r="Q440" i="6" s="1"/>
  <c r="P441" i="6"/>
  <c r="Q441" i="6" s="1"/>
  <c r="P442" i="6"/>
  <c r="Q442" i="6" s="1"/>
  <c r="P443" i="6"/>
  <c r="Q443" i="6" s="1"/>
  <c r="P444" i="6"/>
  <c r="Q444" i="6" s="1"/>
  <c r="P445" i="6"/>
  <c r="Q445" i="6" s="1"/>
  <c r="P446" i="6"/>
  <c r="Q446" i="6" s="1"/>
  <c r="P447" i="6"/>
  <c r="Q447" i="6" s="1"/>
  <c r="P448" i="6"/>
  <c r="Q448" i="6" s="1"/>
  <c r="P449" i="6"/>
  <c r="Q449" i="6" s="1"/>
  <c r="P450" i="6"/>
  <c r="Q450" i="6" s="1"/>
  <c r="P451" i="6"/>
  <c r="Q451" i="6" s="1"/>
  <c r="P452" i="6"/>
  <c r="Q452" i="6" s="1"/>
  <c r="P453" i="6"/>
  <c r="Q453" i="6" s="1"/>
  <c r="P454" i="6"/>
  <c r="Q454" i="6" s="1"/>
  <c r="P455" i="6"/>
  <c r="Q455" i="6" s="1"/>
  <c r="P456" i="6"/>
  <c r="Q456" i="6" s="1"/>
  <c r="P457" i="6"/>
  <c r="Q457" i="6" s="1"/>
  <c r="P458" i="6"/>
  <c r="Q458" i="6" s="1"/>
  <c r="P459" i="6"/>
  <c r="Q459" i="6" s="1"/>
  <c r="P460" i="6"/>
  <c r="Q460" i="6" s="1"/>
  <c r="P461" i="6"/>
  <c r="Q461" i="6" s="1"/>
  <c r="P462" i="6"/>
  <c r="Q462" i="6" s="1"/>
  <c r="P463" i="6"/>
  <c r="Q463" i="6" s="1"/>
  <c r="P464" i="6"/>
  <c r="Q464" i="6" s="1"/>
  <c r="P465" i="6"/>
  <c r="Q465" i="6" s="1"/>
  <c r="P466" i="6"/>
  <c r="Q466" i="6" s="1"/>
  <c r="P467" i="6"/>
  <c r="Q467" i="6" s="1"/>
  <c r="P468" i="6"/>
  <c r="Q468" i="6" s="1"/>
  <c r="P469" i="6"/>
  <c r="Q469" i="6" s="1"/>
  <c r="P470" i="6"/>
  <c r="Q470" i="6" s="1"/>
  <c r="P471" i="6"/>
  <c r="Q471" i="6" s="1"/>
  <c r="P472" i="6"/>
  <c r="Q472" i="6" s="1"/>
  <c r="P473" i="6"/>
  <c r="Q473" i="6" s="1"/>
  <c r="P474" i="6"/>
  <c r="Q474" i="6" s="1"/>
  <c r="P475" i="6"/>
  <c r="Q475" i="6" s="1"/>
  <c r="P476" i="6"/>
  <c r="Q476" i="6" s="1"/>
  <c r="P477" i="6"/>
  <c r="Q477" i="6" s="1"/>
  <c r="P478" i="6"/>
  <c r="Q478" i="6" s="1"/>
  <c r="P479" i="6"/>
  <c r="Q479" i="6" s="1"/>
  <c r="P480" i="6"/>
  <c r="Q480" i="6" s="1"/>
  <c r="P481" i="6"/>
  <c r="Q481" i="6" s="1"/>
  <c r="P482" i="6"/>
  <c r="Q482" i="6" s="1"/>
  <c r="P483" i="6"/>
  <c r="Q483" i="6" s="1"/>
  <c r="P484" i="6"/>
  <c r="Q484" i="6" s="1"/>
  <c r="P485" i="6"/>
  <c r="Q485" i="6" s="1"/>
  <c r="P486" i="6"/>
  <c r="Q486" i="6" s="1"/>
  <c r="P487" i="6"/>
  <c r="Q487" i="6" s="1"/>
  <c r="P488" i="6"/>
  <c r="Q488" i="6" s="1"/>
  <c r="P489" i="6"/>
  <c r="Q489" i="6" s="1"/>
  <c r="P490" i="6"/>
  <c r="Q490" i="6" s="1"/>
  <c r="P491" i="6"/>
  <c r="Q491" i="6" s="1"/>
  <c r="P492" i="6"/>
  <c r="Q492" i="6" s="1"/>
  <c r="P493" i="6"/>
  <c r="Q493" i="6" s="1"/>
  <c r="P494" i="6"/>
  <c r="Q494" i="6" s="1"/>
  <c r="P495" i="6"/>
  <c r="Q495" i="6" s="1"/>
  <c r="P496" i="6"/>
  <c r="Q496" i="6" s="1"/>
  <c r="P497" i="6"/>
  <c r="Q497" i="6"/>
  <c r="P498" i="6"/>
  <c r="Q498" i="6" s="1"/>
  <c r="P499" i="6"/>
  <c r="Q499" i="6" s="1"/>
  <c r="P500" i="6"/>
  <c r="Q500" i="6" s="1"/>
  <c r="P501" i="6"/>
  <c r="Q501" i="6" s="1"/>
  <c r="P502" i="6"/>
  <c r="Q502" i="6" s="1"/>
  <c r="P503" i="6"/>
  <c r="Q503" i="6" s="1"/>
  <c r="P504" i="6"/>
  <c r="Q504" i="6"/>
  <c r="P505" i="6"/>
  <c r="Q505" i="6" s="1"/>
  <c r="P506" i="6"/>
  <c r="Q506" i="6" s="1"/>
  <c r="P507" i="6"/>
  <c r="Q507" i="6" s="1"/>
  <c r="P287" i="6" l="1"/>
  <c r="Q287" i="6" s="1"/>
  <c r="P288" i="6"/>
  <c r="Q288" i="6" s="1"/>
  <c r="P289" i="6"/>
  <c r="Q289" i="6" s="1"/>
  <c r="P290" i="6"/>
  <c r="Q290" i="6" s="1"/>
  <c r="P291" i="6"/>
  <c r="Q291" i="6" s="1"/>
  <c r="P292" i="6"/>
  <c r="Q292" i="6" s="1"/>
  <c r="P293" i="6"/>
  <c r="Q293" i="6" s="1"/>
  <c r="P294" i="6"/>
  <c r="Q294" i="6" s="1"/>
  <c r="P295" i="6"/>
  <c r="Q295" i="6" s="1"/>
  <c r="P296" i="6"/>
  <c r="Q296" i="6" s="1"/>
  <c r="P297" i="6"/>
  <c r="Q297" i="6" s="1"/>
  <c r="P298" i="6"/>
  <c r="Q298" i="6" s="1"/>
  <c r="P299" i="6"/>
  <c r="Q299" i="6" s="1"/>
  <c r="P300" i="6"/>
  <c r="Q300" i="6" s="1"/>
  <c r="P301" i="6"/>
  <c r="Q301" i="6" s="1"/>
  <c r="P302" i="6"/>
  <c r="Q302" i="6" s="1"/>
  <c r="P303" i="6"/>
  <c r="Q303" i="6" s="1"/>
  <c r="P304" i="6"/>
  <c r="Q304" i="6" s="1"/>
  <c r="P305" i="6"/>
  <c r="Q305" i="6" s="1"/>
  <c r="P306" i="6"/>
  <c r="Q306" i="6" s="1"/>
  <c r="P307" i="6"/>
  <c r="Q307" i="6" s="1"/>
  <c r="P308" i="6"/>
  <c r="Q308" i="6" s="1"/>
  <c r="P309" i="6"/>
  <c r="Q309" i="6" s="1"/>
  <c r="P310" i="6"/>
  <c r="Q310" i="6" s="1"/>
  <c r="P311" i="6"/>
  <c r="Q311" i="6" s="1"/>
  <c r="P312" i="6"/>
  <c r="Q312" i="6" s="1"/>
  <c r="P313" i="6"/>
  <c r="Q313" i="6" s="1"/>
  <c r="P314" i="6"/>
  <c r="Q314" i="6" s="1"/>
  <c r="P315" i="6"/>
  <c r="Q315" i="6" s="1"/>
  <c r="P316" i="6"/>
  <c r="Q316" i="6" s="1"/>
  <c r="P317" i="6"/>
  <c r="Q317" i="6" s="1"/>
  <c r="P318" i="6"/>
  <c r="Q318" i="6" s="1"/>
  <c r="P319" i="6"/>
  <c r="Q319" i="6" s="1"/>
  <c r="P320" i="6"/>
  <c r="Q320" i="6" s="1"/>
  <c r="P321" i="6"/>
  <c r="Q321" i="6" s="1"/>
  <c r="P322" i="6"/>
  <c r="Q322" i="6" s="1"/>
  <c r="P323" i="6"/>
  <c r="Q323" i="6" s="1"/>
  <c r="P324" i="6"/>
  <c r="Q324" i="6" s="1"/>
  <c r="P325" i="6"/>
  <c r="Q325" i="6" s="1"/>
  <c r="P326" i="6"/>
  <c r="Q326" i="6" s="1"/>
  <c r="P327" i="6"/>
  <c r="Q327" i="6" s="1"/>
  <c r="P328" i="6"/>
  <c r="Q328" i="6" s="1"/>
  <c r="P329" i="6"/>
  <c r="Q329" i="6" s="1"/>
  <c r="P330" i="6"/>
  <c r="Q330" i="6" s="1"/>
  <c r="P331" i="6"/>
  <c r="Q331" i="6" s="1"/>
  <c r="P332" i="6"/>
  <c r="Q332" i="6" s="1"/>
  <c r="P333" i="6"/>
  <c r="Q333" i="6" s="1"/>
  <c r="P334" i="6"/>
  <c r="Q334" i="6" s="1"/>
  <c r="P335" i="6"/>
  <c r="Q335" i="6" s="1"/>
  <c r="P336" i="6"/>
  <c r="Q336" i="6" s="1"/>
  <c r="P337" i="6"/>
  <c r="Q337" i="6" s="1"/>
  <c r="P338" i="6"/>
  <c r="Q338" i="6" s="1"/>
  <c r="P339" i="6"/>
  <c r="Q339" i="6" s="1"/>
  <c r="P340" i="6"/>
  <c r="Q340" i="6" s="1"/>
  <c r="P341" i="6"/>
  <c r="Q341" i="6" s="1"/>
  <c r="P342" i="6"/>
  <c r="Q342" i="6" s="1"/>
  <c r="P343" i="6"/>
  <c r="Q343" i="6" s="1"/>
  <c r="P344" i="6"/>
  <c r="Q344" i="6" s="1"/>
  <c r="P345" i="6"/>
  <c r="Q345" i="6" s="1"/>
  <c r="P285" i="6" l="1"/>
  <c r="Q285" i="6" s="1"/>
  <c r="P286" i="6"/>
  <c r="Q286" i="6" s="1"/>
  <c r="P284" i="6" l="1"/>
  <c r="Q284" i="6" s="1"/>
  <c r="P283" i="6"/>
  <c r="Q283" i="6" s="1"/>
  <c r="P282" i="6"/>
  <c r="Q282" i="6" s="1"/>
  <c r="P281" i="6"/>
  <c r="Q281" i="6" s="1"/>
  <c r="P280" i="6"/>
  <c r="Q280" i="6" s="1"/>
  <c r="P279" i="6"/>
  <c r="Q279" i="6" s="1"/>
  <c r="P278" i="6"/>
  <c r="Q278" i="6" s="1"/>
  <c r="P277" i="6"/>
  <c r="Q277" i="6" s="1"/>
  <c r="P276" i="6"/>
  <c r="Q276" i="6" s="1"/>
  <c r="P275" i="6"/>
  <c r="Q275" i="6" s="1"/>
  <c r="P274" i="6"/>
  <c r="Q274" i="6" s="1"/>
  <c r="P273" i="6"/>
  <c r="Q273" i="6" s="1"/>
  <c r="P272" i="6"/>
  <c r="Q272" i="6" s="1"/>
  <c r="P271" i="6"/>
  <c r="Q271" i="6" s="1"/>
  <c r="P270" i="6"/>
  <c r="Q270" i="6" s="1"/>
  <c r="P4" i="5" l="1"/>
  <c r="Q4" i="5" s="1"/>
  <c r="P5" i="5"/>
  <c r="Q5" i="5" s="1"/>
  <c r="P6" i="5"/>
  <c r="Q6" i="5" s="1"/>
  <c r="P7" i="5"/>
  <c r="Q7" i="5" s="1"/>
  <c r="P8" i="5"/>
  <c r="Q8" i="5" s="1"/>
  <c r="P9" i="5"/>
  <c r="Q9" i="5" s="1"/>
  <c r="P10" i="5"/>
  <c r="Q10" i="5" s="1"/>
  <c r="P11" i="5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8" i="5"/>
  <c r="Q18" i="5" s="1"/>
  <c r="P19" i="5"/>
  <c r="Q19" i="5" s="1"/>
  <c r="P20" i="5"/>
  <c r="Q20" i="5" s="1"/>
  <c r="P21" i="5"/>
  <c r="Q21" i="5" s="1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5" i="5"/>
  <c r="Q55" i="5" s="1"/>
  <c r="P56" i="5"/>
  <c r="Q56" i="5" s="1"/>
  <c r="P57" i="5"/>
  <c r="Q57" i="5" s="1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Q64" i="5" s="1"/>
  <c r="P65" i="5"/>
  <c r="Q65" i="5" s="1"/>
  <c r="P66" i="5"/>
  <c r="Q66" i="5" s="1"/>
  <c r="P67" i="5"/>
  <c r="Q67" i="5" s="1"/>
  <c r="P68" i="5"/>
  <c r="Q68" i="5" s="1"/>
  <c r="P69" i="5"/>
  <c r="Q69" i="5" s="1"/>
  <c r="P70" i="5"/>
  <c r="Q70" i="5" s="1"/>
  <c r="P71" i="5"/>
  <c r="Q71" i="5" s="1"/>
  <c r="P72" i="5"/>
  <c r="Q72" i="5" s="1"/>
  <c r="P73" i="5"/>
  <c r="Q73" i="5" s="1"/>
  <c r="P74" i="5"/>
  <c r="Q74" i="5" s="1"/>
  <c r="P75" i="5"/>
  <c r="Q75" i="5" s="1"/>
  <c r="P76" i="5"/>
  <c r="Q76" i="5" s="1"/>
  <c r="P77" i="5"/>
  <c r="Q77" i="5" s="1"/>
  <c r="P78" i="5"/>
  <c r="Q78" i="5" s="1"/>
  <c r="P79" i="5"/>
  <c r="Q79" i="5" s="1"/>
  <c r="P80" i="5"/>
  <c r="Q80" i="5" s="1"/>
  <c r="P81" i="5"/>
  <c r="Q81" i="5" s="1"/>
  <c r="P82" i="5"/>
  <c r="Q82" i="5" s="1"/>
  <c r="P83" i="5"/>
  <c r="Q83" i="5" s="1"/>
  <c r="P84" i="5"/>
  <c r="Q84" i="5" s="1"/>
  <c r="P85" i="5"/>
  <c r="Q85" i="5" s="1"/>
  <c r="P86" i="5"/>
  <c r="Q86" i="5" s="1"/>
  <c r="P87" i="5"/>
  <c r="Q87" i="5" s="1"/>
  <c r="P88" i="5"/>
  <c r="Q88" i="5" s="1"/>
  <c r="P89" i="5"/>
  <c r="Q89" i="5" s="1"/>
  <c r="P90" i="5"/>
  <c r="Q90" i="5" s="1"/>
  <c r="P91" i="5"/>
  <c r="Q91" i="5" s="1"/>
  <c r="P92" i="5"/>
  <c r="Q92" i="5" s="1"/>
  <c r="P93" i="5"/>
  <c r="Q93" i="5" s="1"/>
  <c r="P94" i="5"/>
  <c r="Q94" i="5" s="1"/>
  <c r="P95" i="5"/>
  <c r="Q95" i="5" s="1"/>
  <c r="P96" i="5"/>
  <c r="Q96" i="5" s="1"/>
  <c r="P97" i="5"/>
  <c r="Q97" i="5" s="1"/>
  <c r="P98" i="5"/>
  <c r="Q98" i="5" s="1"/>
  <c r="P99" i="5"/>
  <c r="Q99" i="5" s="1"/>
  <c r="P100" i="5"/>
  <c r="Q100" i="5" s="1"/>
  <c r="P101" i="5"/>
  <c r="Q101" i="5" s="1"/>
  <c r="P102" i="5"/>
  <c r="Q102" i="5" s="1"/>
  <c r="P103" i="5"/>
  <c r="Q103" i="5" s="1"/>
  <c r="P104" i="5"/>
  <c r="Q104" i="5" s="1"/>
  <c r="P105" i="5"/>
  <c r="Q105" i="5" s="1"/>
  <c r="P106" i="5"/>
  <c r="Q106" i="5" s="1"/>
  <c r="P107" i="5"/>
  <c r="Q107" i="5" s="1"/>
  <c r="P108" i="5"/>
  <c r="Q108" i="5" s="1"/>
  <c r="P109" i="5"/>
  <c r="Q109" i="5" s="1"/>
  <c r="P110" i="5"/>
  <c r="Q110" i="5" s="1"/>
  <c r="P111" i="5"/>
  <c r="Q111" i="5" s="1"/>
  <c r="P112" i="5"/>
  <c r="Q112" i="5" s="1"/>
  <c r="P113" i="5"/>
  <c r="Q113" i="5" s="1"/>
  <c r="P114" i="5"/>
  <c r="Q114" i="5" s="1"/>
  <c r="P115" i="5"/>
  <c r="Q115" i="5" s="1"/>
  <c r="P116" i="5"/>
  <c r="Q116" i="5" s="1"/>
  <c r="P117" i="5"/>
  <c r="Q117" i="5" s="1"/>
  <c r="P118" i="5"/>
  <c r="Q118" i="5" s="1"/>
  <c r="P119" i="5"/>
  <c r="Q119" i="5" s="1"/>
  <c r="P120" i="5"/>
  <c r="Q120" i="5" s="1"/>
  <c r="P121" i="5"/>
  <c r="Q121" i="5" s="1"/>
  <c r="P122" i="5"/>
  <c r="Q122" i="5" s="1"/>
  <c r="P123" i="5"/>
  <c r="Q123" i="5" s="1"/>
  <c r="P124" i="5"/>
  <c r="Q124" i="5" s="1"/>
  <c r="P125" i="5"/>
  <c r="Q125" i="5" s="1"/>
  <c r="P126" i="5"/>
  <c r="Q126" i="5" s="1"/>
  <c r="P127" i="5"/>
  <c r="Q127" i="5" s="1"/>
  <c r="P128" i="5"/>
  <c r="Q128" i="5" s="1"/>
  <c r="P129" i="5"/>
  <c r="Q129" i="5" s="1"/>
  <c r="P130" i="5"/>
  <c r="Q130" i="5" s="1"/>
  <c r="P131" i="5"/>
  <c r="Q131" i="5" s="1"/>
  <c r="P132" i="5"/>
  <c r="Q132" i="5" s="1"/>
  <c r="P133" i="5"/>
  <c r="Q133" i="5" s="1"/>
  <c r="P134" i="5"/>
  <c r="Q134" i="5" s="1"/>
  <c r="P135" i="5"/>
  <c r="Q135" i="5" s="1"/>
  <c r="P136" i="5"/>
  <c r="Q136" i="5" s="1"/>
  <c r="P137" i="5"/>
  <c r="Q137" i="5" s="1"/>
  <c r="P138" i="5"/>
  <c r="Q138" i="5" s="1"/>
  <c r="P139" i="5"/>
  <c r="Q139" i="5" s="1"/>
  <c r="P140" i="5"/>
  <c r="Q140" i="5" s="1"/>
  <c r="P141" i="5"/>
  <c r="Q141" i="5" s="1"/>
  <c r="P142" i="5"/>
  <c r="Q142" i="5" s="1"/>
  <c r="P143" i="5"/>
  <c r="Q143" i="5" s="1"/>
  <c r="P144" i="5"/>
  <c r="Q144" i="5" s="1"/>
  <c r="P145" i="5"/>
  <c r="Q145" i="5" s="1"/>
  <c r="P146" i="5"/>
  <c r="Q146" i="5" s="1"/>
  <c r="P147" i="5"/>
  <c r="Q147" i="5" s="1"/>
  <c r="P148" i="5"/>
  <c r="Q148" i="5" s="1"/>
  <c r="P149" i="5"/>
  <c r="Q149" i="5" s="1"/>
  <c r="P150" i="5"/>
  <c r="Q150" i="5" s="1"/>
  <c r="P151" i="5"/>
  <c r="Q151" i="5" s="1"/>
  <c r="P152" i="5"/>
  <c r="Q152" i="5" s="1"/>
  <c r="P153" i="5"/>
  <c r="Q153" i="5" s="1"/>
  <c r="P154" i="5"/>
  <c r="Q154" i="5" s="1"/>
  <c r="P155" i="5"/>
  <c r="Q155" i="5" s="1"/>
  <c r="P156" i="5"/>
  <c r="Q156" i="5" s="1"/>
  <c r="P157" i="5"/>
  <c r="Q157" i="5" s="1"/>
  <c r="P158" i="5"/>
  <c r="Q158" i="5" s="1"/>
  <c r="P159" i="5"/>
  <c r="Q159" i="5" s="1"/>
  <c r="P260" i="6" l="1"/>
  <c r="Q260" i="6" s="1"/>
  <c r="P261" i="6"/>
  <c r="Q261" i="6" s="1"/>
  <c r="P262" i="6"/>
  <c r="Q262" i="6" s="1"/>
  <c r="P263" i="6"/>
  <c r="Q263" i="6" s="1"/>
  <c r="P264" i="6"/>
  <c r="Q264" i="6" s="1"/>
  <c r="P265" i="6"/>
  <c r="Q265" i="6" s="1"/>
  <c r="P266" i="6"/>
  <c r="Q266" i="6" s="1"/>
  <c r="P267" i="6"/>
  <c r="Q267" i="6" s="1"/>
  <c r="P268" i="6"/>
  <c r="Q268" i="6" s="1"/>
  <c r="P269" i="6"/>
  <c r="Q269" i="6" s="1"/>
  <c r="Q7" i="1" l="1"/>
  <c r="Q31" i="1" l="1"/>
  <c r="Q35" i="1" l="1"/>
  <c r="Q37" i="1" l="1"/>
  <c r="R10" i="1" l="1"/>
  <c r="M31" i="1" l="1"/>
  <c r="L31" i="1"/>
  <c r="K31" i="1"/>
  <c r="J31" i="1"/>
  <c r="I31" i="1"/>
  <c r="H31" i="1"/>
  <c r="G31" i="1"/>
  <c r="F31" i="1"/>
  <c r="E31" i="1"/>
  <c r="D31" i="1"/>
  <c r="C31" i="1"/>
  <c r="B31" i="1"/>
  <c r="B35" i="1" l="1"/>
  <c r="P256" i="6"/>
  <c r="Q256" i="6" s="1"/>
  <c r="P257" i="6"/>
  <c r="Q257" i="6" s="1"/>
  <c r="P258" i="6"/>
  <c r="Q258" i="6" s="1"/>
  <c r="P259" i="6"/>
  <c r="Q259" i="6" s="1"/>
  <c r="D7" i="1" l="1"/>
  <c r="P250" i="6"/>
  <c r="Q250" i="6" s="1"/>
  <c r="P251" i="6"/>
  <c r="Q251" i="6" s="1"/>
  <c r="P252" i="6"/>
  <c r="Q252" i="6" s="1"/>
  <c r="P253" i="6"/>
  <c r="Q253" i="6" s="1"/>
  <c r="P254" i="6"/>
  <c r="Q254" i="6" s="1"/>
  <c r="P255" i="6"/>
  <c r="Q255" i="6" s="1"/>
  <c r="E7" i="1" l="1"/>
  <c r="R26" i="1"/>
  <c r="R31" i="1"/>
  <c r="P249" i="6"/>
  <c r="Q249" i="6" s="1"/>
  <c r="P248" i="6"/>
  <c r="Q248" i="6" s="1"/>
  <c r="P246" i="6"/>
  <c r="Q246" i="6" s="1"/>
  <c r="P51" i="6"/>
  <c r="Q51" i="6" s="1"/>
  <c r="P52" i="6"/>
  <c r="Q52" i="6" s="1"/>
  <c r="P53" i="6"/>
  <c r="Q53" i="6" s="1"/>
  <c r="P54" i="6"/>
  <c r="Q54" i="6" s="1"/>
  <c r="P55" i="6"/>
  <c r="Q55" i="6" s="1"/>
  <c r="P56" i="6"/>
  <c r="Q56" i="6" s="1"/>
  <c r="P57" i="6"/>
  <c r="Q57" i="6" s="1"/>
  <c r="P58" i="6"/>
  <c r="Q58" i="6" s="1"/>
  <c r="P59" i="6"/>
  <c r="Q59" i="6" s="1"/>
  <c r="P60" i="6"/>
  <c r="Q60" i="6" s="1"/>
  <c r="P61" i="6"/>
  <c r="Q61" i="6" s="1"/>
  <c r="P62" i="6"/>
  <c r="Q62" i="6" s="1"/>
  <c r="P63" i="6"/>
  <c r="Q63" i="6" s="1"/>
  <c r="P64" i="6"/>
  <c r="Q64" i="6" s="1"/>
  <c r="P65" i="6"/>
  <c r="Q65" i="6" s="1"/>
  <c r="P66" i="6"/>
  <c r="Q66" i="6" s="1"/>
  <c r="P67" i="6"/>
  <c r="Q67" i="6" s="1"/>
  <c r="P68" i="6"/>
  <c r="Q68" i="6" s="1"/>
  <c r="P69" i="6"/>
  <c r="Q69" i="6" s="1"/>
  <c r="P70" i="6"/>
  <c r="Q70" i="6" s="1"/>
  <c r="P71" i="6"/>
  <c r="Q71" i="6" s="1"/>
  <c r="P72" i="6"/>
  <c r="Q72" i="6" s="1"/>
  <c r="P73" i="6"/>
  <c r="Q73" i="6" s="1"/>
  <c r="P74" i="6"/>
  <c r="Q74" i="6" s="1"/>
  <c r="P75" i="6"/>
  <c r="Q75" i="6" s="1"/>
  <c r="P76" i="6"/>
  <c r="Q76" i="6" s="1"/>
  <c r="P77" i="6"/>
  <c r="Q77" i="6" s="1"/>
  <c r="P78" i="6"/>
  <c r="Q78" i="6" s="1"/>
  <c r="P79" i="6"/>
  <c r="Q79" i="6" s="1"/>
  <c r="P80" i="6"/>
  <c r="Q80" i="6" s="1"/>
  <c r="P81" i="6"/>
  <c r="Q81" i="6" s="1"/>
  <c r="P82" i="6"/>
  <c r="Q82" i="6" s="1"/>
  <c r="P83" i="6"/>
  <c r="Q83" i="6" s="1"/>
  <c r="P84" i="6"/>
  <c r="Q84" i="6" s="1"/>
  <c r="P85" i="6"/>
  <c r="Q85" i="6" s="1"/>
  <c r="P86" i="6"/>
  <c r="Q86" i="6" s="1"/>
  <c r="P87" i="6"/>
  <c r="Q87" i="6" s="1"/>
  <c r="P88" i="6"/>
  <c r="Q88" i="6" s="1"/>
  <c r="P89" i="6"/>
  <c r="Q89" i="6" s="1"/>
  <c r="P90" i="6"/>
  <c r="Q90" i="6" s="1"/>
  <c r="P91" i="6"/>
  <c r="Q91" i="6" s="1"/>
  <c r="P92" i="6"/>
  <c r="Q92" i="6" s="1"/>
  <c r="P93" i="6"/>
  <c r="Q93" i="6" s="1"/>
  <c r="P94" i="6"/>
  <c r="Q94" i="6" s="1"/>
  <c r="P95" i="6"/>
  <c r="Q95" i="6" s="1"/>
  <c r="P96" i="6"/>
  <c r="Q96" i="6" s="1"/>
  <c r="P97" i="6"/>
  <c r="Q97" i="6" s="1"/>
  <c r="P98" i="6"/>
  <c r="Q98" i="6" s="1"/>
  <c r="P99" i="6"/>
  <c r="Q99" i="6" s="1"/>
  <c r="P100" i="6"/>
  <c r="Q100" i="6" s="1"/>
  <c r="P101" i="6"/>
  <c r="Q101" i="6" s="1"/>
  <c r="P102" i="6"/>
  <c r="Q102" i="6" s="1"/>
  <c r="P103" i="6"/>
  <c r="Q103" i="6" s="1"/>
  <c r="P104" i="6"/>
  <c r="Q104" i="6" s="1"/>
  <c r="P105" i="6"/>
  <c r="Q105" i="6" s="1"/>
  <c r="P106" i="6"/>
  <c r="Q106" i="6" s="1"/>
  <c r="P107" i="6"/>
  <c r="Q107" i="6" s="1"/>
  <c r="P108" i="6"/>
  <c r="Q108" i="6" s="1"/>
  <c r="P109" i="6"/>
  <c r="Q109" i="6" s="1"/>
  <c r="P110" i="6"/>
  <c r="Q110" i="6" s="1"/>
  <c r="P111" i="6"/>
  <c r="Q111" i="6" s="1"/>
  <c r="P112" i="6"/>
  <c r="Q112" i="6" s="1"/>
  <c r="P113" i="6"/>
  <c r="Q113" i="6" s="1"/>
  <c r="P114" i="6"/>
  <c r="Q114" i="6" s="1"/>
  <c r="P115" i="6"/>
  <c r="Q115" i="6" s="1"/>
  <c r="P116" i="6"/>
  <c r="Q116" i="6" s="1"/>
  <c r="P117" i="6"/>
  <c r="Q117" i="6" s="1"/>
  <c r="P118" i="6"/>
  <c r="Q118" i="6" s="1"/>
  <c r="P119" i="6"/>
  <c r="Q119" i="6" s="1"/>
  <c r="P120" i="6"/>
  <c r="Q120" i="6" s="1"/>
  <c r="P121" i="6"/>
  <c r="Q121" i="6" s="1"/>
  <c r="P122" i="6"/>
  <c r="Q122" i="6" s="1"/>
  <c r="P123" i="6"/>
  <c r="Q123" i="6" s="1"/>
  <c r="P124" i="6"/>
  <c r="Q124" i="6" s="1"/>
  <c r="P125" i="6"/>
  <c r="Q125" i="6" s="1"/>
  <c r="P126" i="6"/>
  <c r="Q126" i="6" s="1"/>
  <c r="P127" i="6"/>
  <c r="Q127" i="6" s="1"/>
  <c r="P128" i="6"/>
  <c r="Q128" i="6" s="1"/>
  <c r="P129" i="6"/>
  <c r="Q129" i="6" s="1"/>
  <c r="P130" i="6"/>
  <c r="Q130" i="6" s="1"/>
  <c r="P131" i="6"/>
  <c r="Q131" i="6" s="1"/>
  <c r="P132" i="6"/>
  <c r="Q132" i="6" s="1"/>
  <c r="P133" i="6"/>
  <c r="Q133" i="6" s="1"/>
  <c r="P134" i="6"/>
  <c r="Q134" i="6" s="1"/>
  <c r="P135" i="6"/>
  <c r="Q135" i="6" s="1"/>
  <c r="P136" i="6"/>
  <c r="Q136" i="6" s="1"/>
  <c r="P137" i="6"/>
  <c r="Q137" i="6" s="1"/>
  <c r="P138" i="6"/>
  <c r="Q138" i="6" s="1"/>
  <c r="P139" i="6"/>
  <c r="Q139" i="6" s="1"/>
  <c r="P140" i="6"/>
  <c r="Q140" i="6" s="1"/>
  <c r="P141" i="6"/>
  <c r="Q141" i="6" s="1"/>
  <c r="P142" i="6"/>
  <c r="Q142" i="6" s="1"/>
  <c r="P143" i="6"/>
  <c r="Q143" i="6" s="1"/>
  <c r="P144" i="6"/>
  <c r="Q144" i="6" s="1"/>
  <c r="P145" i="6"/>
  <c r="Q145" i="6" s="1"/>
  <c r="P146" i="6"/>
  <c r="Q146" i="6" s="1"/>
  <c r="P147" i="6"/>
  <c r="Q147" i="6" s="1"/>
  <c r="P148" i="6"/>
  <c r="Q148" i="6" s="1"/>
  <c r="P149" i="6"/>
  <c r="Q149" i="6" s="1"/>
  <c r="P150" i="6"/>
  <c r="Q150" i="6" s="1"/>
  <c r="P151" i="6"/>
  <c r="Q151" i="6" s="1"/>
  <c r="P152" i="6"/>
  <c r="Q152" i="6" s="1"/>
  <c r="P153" i="6"/>
  <c r="Q153" i="6" s="1"/>
  <c r="P154" i="6"/>
  <c r="Q154" i="6" s="1"/>
  <c r="P155" i="6"/>
  <c r="Q155" i="6" s="1"/>
  <c r="P156" i="6"/>
  <c r="Q156" i="6" s="1"/>
  <c r="P157" i="6"/>
  <c r="Q157" i="6" s="1"/>
  <c r="P158" i="6"/>
  <c r="Q158" i="6" s="1"/>
  <c r="P159" i="6"/>
  <c r="Q159" i="6" s="1"/>
  <c r="P160" i="6"/>
  <c r="Q160" i="6" s="1"/>
  <c r="P161" i="6"/>
  <c r="Q161" i="6" s="1"/>
  <c r="P162" i="6"/>
  <c r="Q162" i="6" s="1"/>
  <c r="P163" i="6"/>
  <c r="Q163" i="6" s="1"/>
  <c r="P164" i="6"/>
  <c r="Q164" i="6" s="1"/>
  <c r="P165" i="6"/>
  <c r="Q165" i="6" s="1"/>
  <c r="P166" i="6"/>
  <c r="Q166" i="6" s="1"/>
  <c r="P167" i="6"/>
  <c r="Q167" i="6" s="1"/>
  <c r="P168" i="6"/>
  <c r="Q168" i="6" s="1"/>
  <c r="P169" i="6"/>
  <c r="Q169" i="6" s="1"/>
  <c r="P170" i="6"/>
  <c r="Q170" i="6" s="1"/>
  <c r="P171" i="6"/>
  <c r="Q171" i="6" s="1"/>
  <c r="P172" i="6"/>
  <c r="Q172" i="6" s="1"/>
  <c r="P173" i="6"/>
  <c r="Q173" i="6" s="1"/>
  <c r="P174" i="6"/>
  <c r="Q174" i="6" s="1"/>
  <c r="P175" i="6"/>
  <c r="Q175" i="6" s="1"/>
  <c r="P176" i="6"/>
  <c r="Q176" i="6" s="1"/>
  <c r="P177" i="6"/>
  <c r="Q177" i="6" s="1"/>
  <c r="P178" i="6"/>
  <c r="Q178" i="6" s="1"/>
  <c r="P179" i="6"/>
  <c r="Q179" i="6" s="1"/>
  <c r="P180" i="6"/>
  <c r="Q180" i="6" s="1"/>
  <c r="P181" i="6"/>
  <c r="Q181" i="6" s="1"/>
  <c r="P182" i="6"/>
  <c r="Q182" i="6" s="1"/>
  <c r="P183" i="6"/>
  <c r="Q183" i="6" s="1"/>
  <c r="P184" i="6"/>
  <c r="Q184" i="6" s="1"/>
  <c r="P185" i="6"/>
  <c r="Q185" i="6" s="1"/>
  <c r="P186" i="6"/>
  <c r="Q186" i="6" s="1"/>
  <c r="P187" i="6"/>
  <c r="Q187" i="6" s="1"/>
  <c r="P188" i="6"/>
  <c r="Q188" i="6" s="1"/>
  <c r="P189" i="6"/>
  <c r="Q189" i="6" s="1"/>
  <c r="P190" i="6"/>
  <c r="Q190" i="6" s="1"/>
  <c r="P191" i="6"/>
  <c r="Q191" i="6" s="1"/>
  <c r="P192" i="6"/>
  <c r="Q192" i="6" s="1"/>
  <c r="P193" i="6"/>
  <c r="Q193" i="6" s="1"/>
  <c r="P194" i="6"/>
  <c r="Q194" i="6" s="1"/>
  <c r="P195" i="6"/>
  <c r="Q195" i="6" s="1"/>
  <c r="P196" i="6"/>
  <c r="Q196" i="6" s="1"/>
  <c r="P197" i="6"/>
  <c r="Q197" i="6" s="1"/>
  <c r="P198" i="6"/>
  <c r="Q198" i="6" s="1"/>
  <c r="P199" i="6"/>
  <c r="Q199" i="6" s="1"/>
  <c r="P200" i="6"/>
  <c r="Q200" i="6" s="1"/>
  <c r="P201" i="6"/>
  <c r="Q201" i="6" s="1"/>
  <c r="P202" i="6"/>
  <c r="Q202" i="6" s="1"/>
  <c r="P203" i="6"/>
  <c r="Q203" i="6" s="1"/>
  <c r="P204" i="6"/>
  <c r="Q204" i="6" s="1"/>
  <c r="P205" i="6"/>
  <c r="Q205" i="6" s="1"/>
  <c r="P206" i="6"/>
  <c r="Q206" i="6" s="1"/>
  <c r="P207" i="6"/>
  <c r="Q207" i="6" s="1"/>
  <c r="P208" i="6"/>
  <c r="Q208" i="6" s="1"/>
  <c r="P209" i="6"/>
  <c r="Q209" i="6" s="1"/>
  <c r="P210" i="6"/>
  <c r="Q210" i="6" s="1"/>
  <c r="P211" i="6"/>
  <c r="Q211" i="6" s="1"/>
  <c r="P212" i="6"/>
  <c r="Q212" i="6" s="1"/>
  <c r="P213" i="6"/>
  <c r="Q213" i="6" s="1"/>
  <c r="P214" i="6"/>
  <c r="Q214" i="6" s="1"/>
  <c r="P215" i="6"/>
  <c r="Q215" i="6" s="1"/>
  <c r="P216" i="6"/>
  <c r="Q216" i="6" s="1"/>
  <c r="P217" i="6"/>
  <c r="Q217" i="6" s="1"/>
  <c r="P218" i="6"/>
  <c r="Q218" i="6" s="1"/>
  <c r="P219" i="6"/>
  <c r="Q219" i="6" s="1"/>
  <c r="P220" i="6"/>
  <c r="Q220" i="6" s="1"/>
  <c r="P221" i="6"/>
  <c r="Q221" i="6" s="1"/>
  <c r="P222" i="6"/>
  <c r="Q222" i="6" s="1"/>
  <c r="P223" i="6"/>
  <c r="Q223" i="6" s="1"/>
  <c r="P224" i="6"/>
  <c r="Q224" i="6" s="1"/>
  <c r="P225" i="6"/>
  <c r="Q225" i="6" s="1"/>
  <c r="P226" i="6"/>
  <c r="Q226" i="6" s="1"/>
  <c r="P227" i="6"/>
  <c r="Q227" i="6" s="1"/>
  <c r="P228" i="6"/>
  <c r="Q228" i="6" s="1"/>
  <c r="P229" i="6"/>
  <c r="Q229" i="6" s="1"/>
  <c r="P230" i="6"/>
  <c r="Q230" i="6" s="1"/>
  <c r="P231" i="6"/>
  <c r="Q231" i="6" s="1"/>
  <c r="P232" i="6"/>
  <c r="Q232" i="6" s="1"/>
  <c r="P233" i="6"/>
  <c r="Q233" i="6" s="1"/>
  <c r="P234" i="6"/>
  <c r="Q234" i="6" s="1"/>
  <c r="P235" i="6"/>
  <c r="Q235" i="6" s="1"/>
  <c r="P236" i="6"/>
  <c r="Q236" i="6" s="1"/>
  <c r="P237" i="6"/>
  <c r="Q237" i="6" s="1"/>
  <c r="P238" i="6"/>
  <c r="Q238" i="6" s="1"/>
  <c r="P239" i="6"/>
  <c r="Q239" i="6" s="1"/>
  <c r="P240" i="6"/>
  <c r="Q240" i="6" s="1"/>
  <c r="P241" i="6"/>
  <c r="Q241" i="6" s="1"/>
  <c r="P242" i="6"/>
  <c r="Q242" i="6" s="1"/>
  <c r="P243" i="6"/>
  <c r="Q243" i="6" s="1"/>
  <c r="P244" i="6"/>
  <c r="Q244" i="6" s="1"/>
  <c r="P245" i="6"/>
  <c r="Q245" i="6" s="1"/>
  <c r="P247" i="6"/>
  <c r="Q247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V232" i="1"/>
  <c r="V233" i="1" s="1"/>
  <c r="R19" i="1"/>
  <c r="R20" i="1"/>
  <c r="R23" i="1"/>
  <c r="R24" i="1"/>
  <c r="R27" i="1"/>
  <c r="R28" i="1"/>
  <c r="R29" i="1"/>
  <c r="R32" i="1"/>
  <c r="R33" i="1"/>
  <c r="R21" i="1"/>
  <c r="N31" i="1"/>
  <c r="R22" i="1"/>
  <c r="R7" i="1"/>
  <c r="A2" i="1"/>
  <c r="F7" i="1" l="1"/>
  <c r="S7" i="1"/>
  <c r="G7" i="1" l="1"/>
  <c r="R35" i="1"/>
  <c r="H7" i="1" l="1"/>
  <c r="I7" i="1" l="1"/>
  <c r="J7" i="1" l="1"/>
  <c r="K7" i="1" l="1"/>
  <c r="L7" i="1" l="1"/>
  <c r="N7" i="1" l="1"/>
  <c r="M7" i="1"/>
  <c r="N5" i="1" l="1"/>
  <c r="B37" i="1" l="1"/>
  <c r="F35" i="1"/>
  <c r="F37" i="1" s="1"/>
  <c r="J35" i="1"/>
  <c r="J37" i="1" s="1"/>
  <c r="L35" i="1"/>
  <c r="L37" i="1" s="1"/>
  <c r="G35" i="1"/>
  <c r="G37" i="1" s="1"/>
  <c r="K35" i="1"/>
  <c r="K37" i="1" s="1"/>
  <c r="E35" i="1"/>
  <c r="E37" i="1" s="1"/>
  <c r="H35" i="1"/>
  <c r="H37" i="1" s="1"/>
  <c r="M35" i="1"/>
  <c r="M37" i="1" s="1"/>
  <c r="I35" i="1"/>
  <c r="I37" i="1" s="1"/>
  <c r="C35" i="1"/>
  <c r="N35" i="1"/>
  <c r="N37" i="1" s="1"/>
  <c r="D35" i="1"/>
  <c r="D37" i="1" s="1"/>
  <c r="C37" i="1" l="1"/>
</calcChain>
</file>

<file path=xl/sharedStrings.xml><?xml version="1.0" encoding="utf-8"?>
<sst xmlns="http://schemas.openxmlformats.org/spreadsheetml/2006/main" count="110" uniqueCount="81">
  <si>
    <t>FISCAL WEEK BEGINNING</t>
  </si>
  <si>
    <t>BEGINNING BALANCE</t>
  </si>
  <si>
    <t>DEPOSITS</t>
  </si>
  <si>
    <t>OPERATING ACTIVITIES:</t>
  </si>
  <si>
    <t>OWNER DISTRIBUTIONS</t>
  </si>
  <si>
    <t>OPERATING -- ONE-TIME EXPENSES</t>
  </si>
  <si>
    <t>OPERATING -- ACCOUNTS PAYABLE</t>
  </si>
  <si>
    <t>INVESTING ACTIVITIES</t>
  </si>
  <si>
    <t>FINANCING ACTIVITIES</t>
  </si>
  <si>
    <t>INTEREST EXPENSE</t>
  </si>
  <si>
    <t>LINE OF CREDIT / NOTES RECEIVED</t>
  </si>
  <si>
    <t>ENDING BALANCE</t>
  </si>
  <si>
    <t>CASH SHORTAGE</t>
  </si>
  <si>
    <t>Date</t>
  </si>
  <si>
    <t>OPERATING -- CHECKS OUTSTANDING</t>
  </si>
  <si>
    <t>Type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</si>
  <si>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</si>
  <si>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</si>
  <si>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</si>
  <si>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</si>
  <si>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</si>
  <si>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</si>
  <si>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</si>
  <si>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</si>
  <si>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</si>
  <si>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CONTROL</t>
  </si>
  <si>
    <t>Estimated</t>
  </si>
  <si>
    <t>Actual</t>
  </si>
  <si>
    <t>Variance</t>
  </si>
  <si>
    <t>Checking Accts</t>
  </si>
  <si>
    <t>1010 · Orange Bank Operating ****0022</t>
  </si>
  <si>
    <t>1040 · 1000 Orange Bank Commissions</t>
  </si>
  <si>
    <t>Clear</t>
  </si>
  <si>
    <t>Hold</t>
  </si>
  <si>
    <t>BANKING EXPENSES</t>
  </si>
  <si>
    <t>OPERATING -- CREDIT CARD</t>
  </si>
  <si>
    <t>OPERATING - EMPLOYEE BENEFITS</t>
  </si>
  <si>
    <t>BEYER BROWN &amp; ASSOCIATES, LP</t>
  </si>
  <si>
    <t>OPERATING -- RENT</t>
  </si>
  <si>
    <t>EQUITY / CASH RECONCILATIONS - 03.31.20</t>
  </si>
  <si>
    <t>Equity Balance</t>
  </si>
  <si>
    <t>BB-USA Cash Position</t>
  </si>
  <si>
    <t>HBS Cash Position</t>
  </si>
  <si>
    <t>BB-USA Accounts Receivable</t>
  </si>
  <si>
    <t>HBS Accounts Receivable</t>
  </si>
  <si>
    <t>Intercompany Balance</t>
  </si>
  <si>
    <t>Total Liquid Assets</t>
  </si>
  <si>
    <t>Shawn Bolivar</t>
  </si>
  <si>
    <t>03.31.19</t>
  </si>
  <si>
    <t>06.30.19</t>
  </si>
  <si>
    <t>09.30.19</t>
  </si>
  <si>
    <t>12.31.19</t>
  </si>
  <si>
    <t>03.31.20</t>
  </si>
  <si>
    <t>Beginning Balance</t>
  </si>
  <si>
    <t>Distributions</t>
  </si>
  <si>
    <t>Prepaid Tax Payments</t>
  </si>
  <si>
    <t>Investments</t>
  </si>
  <si>
    <t>Personal</t>
  </si>
  <si>
    <t>Capital</t>
  </si>
  <si>
    <t>Ending Balance</t>
  </si>
  <si>
    <t>Mark Friesen</t>
  </si>
  <si>
    <t>SALES TAX PREPAYMENT</t>
  </si>
  <si>
    <t>OPERATING -- 401K PAYMENT</t>
  </si>
  <si>
    <t>FISCAL YEAR 2022</t>
  </si>
  <si>
    <t>BEGINNING BALANCE - OPERATING ACCOUNT</t>
  </si>
  <si>
    <t>DEPOSITS - OPERATING ACCOUNT</t>
  </si>
  <si>
    <t>OPERATING - PAYROLL</t>
  </si>
  <si>
    <t>CORPORATE FIXED ASSETS</t>
  </si>
  <si>
    <t>PREPAID TAX PAYMENTS</t>
  </si>
  <si>
    <t>BUSINESS INVESTMENTS</t>
  </si>
  <si>
    <t>COMPANY NAME</t>
  </si>
  <si>
    <t>INSTRUCTIONS:</t>
  </si>
  <si>
    <t>1) CHANGE WEEK BEGINNING IN CELL B5</t>
  </si>
  <si>
    <t>FIRST USE</t>
  </si>
  <si>
    <t>AFTER WEEK ENDS</t>
  </si>
  <si>
    <t xml:space="preserve">3) COPY COLUMN B TO COLUMN P </t>
  </si>
  <si>
    <t>2) ADD FINANCIAL INFORMATION IN BLUE TEXT CELLS FROM COLUMN B THROUGH COLUMN N</t>
  </si>
  <si>
    <t xml:space="preserve">4) ADD ACTUAL FINANCIAL INFORMATION IN BLUE TEXT CELLS IN COLUMN Q </t>
  </si>
  <si>
    <t>5) CHANGE WEEK BEGINNING IN CELL B5</t>
  </si>
  <si>
    <t>6) ADD FINANCIAL INFORMATION IN BLUE TEXT CELLS FROM COLUMN B THROUGH COLUMN N</t>
  </si>
  <si>
    <t>SEND ALL QUESTIONS TO INFO.THINKCFO@GMAIL.COM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</si>
</sst>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%"/>
    <numFmt numFmtId="165" formatCode="mm/dd"/>
    <numFmt numFmtId="166" formatCode="mm/dd/yyyy"/>
    <numFmt numFmtId="167" formatCode="#,##0.00;\-#,##0.00"/>
    <numFmt numFmtId="169" formatCode="0_);\(0\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94F90"/>
      <name val="Arial"/>
      <family val="2"/>
    </font>
    <font>
      <b/>
      <sz val="14"/>
      <color rgb="FF194F90"/>
      <name val="Calibri"/>
      <family val="2"/>
      <scheme val="minor"/>
    </font>
    <font>
      <sz val="11"/>
      <color rgb="FF194F9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rgb="FF194F90"/>
      <name val="Calibri"/>
      <family val="2"/>
      <scheme val="minor"/>
    </font>
    <font>
      <sz val="10"/>
      <color rgb="FF194F90"/>
      <name val="Calibri"/>
      <family val="2"/>
      <scheme val="minor"/>
    </font>
    <font>
      <b/>
      <sz val="10"/>
      <color rgb="FF194F90"/>
      <name val="Calibri"/>
      <family val="2"/>
      <scheme val="minor"/>
    </font>
    <font>
      <b/>
      <sz val="11"/>
      <color rgb="FF194F9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94F9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9" applyNumberFormat="0" applyAlignment="0" applyProtection="0"/>
    <xf numFmtId="0" fontId="41" fillId="8" borderId="10" applyNumberFormat="0" applyAlignment="0" applyProtection="0"/>
    <xf numFmtId="0" fontId="42" fillId="8" borderId="9" applyNumberFormat="0" applyAlignment="0" applyProtection="0"/>
    <xf numFmtId="0" fontId="43" fillId="0" borderId="11" applyNumberFormat="0" applyFill="0" applyAlignment="0" applyProtection="0"/>
    <xf numFmtId="0" fontId="44" fillId="9" borderId="12" applyNumberFormat="0" applyAlignment="0" applyProtection="0"/>
    <xf numFmtId="0" fontId="45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46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0">
    <xf numFmtId="0" fontId="0" fillId="0" borderId="0" xfId="0"/>
    <xf numFmtId="0" fontId="0" fillId="0" borderId="0" xfId="0" applyNumberFormat="1"/>
    <xf numFmtId="0" fontId="0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Continuous"/>
    </xf>
    <xf numFmtId="14" fontId="0" fillId="0" borderId="0" xfId="0" applyNumberFormat="1"/>
    <xf numFmtId="49" fontId="0" fillId="2" borderId="0" xfId="0" applyNumberFormat="1" applyFill="1" applyAlignment="1">
      <alignment horizontal="center"/>
    </xf>
    <xf numFmtId="49" fontId="6" fillId="0" borderId="4" xfId="0" applyNumberFormat="1" applyFont="1" applyBorder="1" applyAlignment="1">
      <alignment horizontal="center"/>
    </xf>
    <xf numFmtId="167" fontId="6" fillId="0" borderId="0" xfId="0" applyNumberFormat="1" applyFont="1"/>
    <xf numFmtId="0" fontId="3" fillId="0" borderId="0" xfId="0" applyNumberFormat="1" applyFont="1"/>
    <xf numFmtId="169" fontId="7" fillId="0" borderId="0" xfId="0" applyNumberFormat="1" applyFont="1"/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/>
    </xf>
    <xf numFmtId="49" fontId="9" fillId="2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Alignment="1">
      <alignment horizontal="center"/>
    </xf>
    <xf numFmtId="0" fontId="9" fillId="0" borderId="0" xfId="0" applyFont="1"/>
    <xf numFmtId="49" fontId="12" fillId="0" borderId="0" xfId="0" applyNumberFormat="1" applyFont="1"/>
    <xf numFmtId="166" fontId="12" fillId="0" borderId="0" xfId="0" applyNumberFormat="1" applyFont="1"/>
    <xf numFmtId="49" fontId="12" fillId="0" borderId="0" xfId="0" applyNumberFormat="1" applyFont="1" applyAlignment="1">
      <alignment horizontal="centerContinuous"/>
    </xf>
    <xf numFmtId="167" fontId="12" fillId="0" borderId="0" xfId="0" applyNumberFormat="1" applyFont="1"/>
    <xf numFmtId="169" fontId="13" fillId="0" borderId="0" xfId="0" applyNumberFormat="1" applyFont="1"/>
    <xf numFmtId="167" fontId="13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9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17" fillId="0" borderId="0" xfId="0" applyNumberFormat="1" applyFont="1"/>
    <xf numFmtId="0" fontId="18" fillId="0" borderId="0" xfId="0" applyNumberFormat="1" applyFont="1"/>
    <xf numFmtId="164" fontId="19" fillId="0" borderId="0" xfId="1" applyNumberFormat="1" applyFont="1"/>
    <xf numFmtId="0" fontId="18" fillId="0" borderId="0" xfId="0" applyFont="1"/>
    <xf numFmtId="0" fontId="20" fillId="0" borderId="0" xfId="0" applyNumberFormat="1" applyFont="1" applyFill="1"/>
    <xf numFmtId="0" fontId="17" fillId="0" borderId="0" xfId="0" applyNumberFormat="1" applyFont="1" applyFill="1"/>
    <xf numFmtId="0" fontId="21" fillId="0" borderId="0" xfId="0" applyNumberFormat="1" applyFont="1"/>
    <xf numFmtId="0" fontId="23" fillId="0" borderId="0" xfId="0" applyFont="1"/>
    <xf numFmtId="165" fontId="24" fillId="0" borderId="0" xfId="0" applyNumberFormat="1" applyFont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26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0" fontId="28" fillId="0" borderId="0" xfId="0" applyFont="1"/>
    <xf numFmtId="165" fontId="24" fillId="0" borderId="0" xfId="0" applyNumberFormat="1" applyFont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5" fontId="28" fillId="0" borderId="0" xfId="0" applyNumberFormat="1" applyFont="1"/>
    <xf numFmtId="0" fontId="29" fillId="0" borderId="0" xfId="0" applyFont="1"/>
    <xf numFmtId="6" fontId="28" fillId="0" borderId="0" xfId="0" applyNumberFormat="1" applyFont="1"/>
    <xf numFmtId="6" fontId="28" fillId="0" borderId="0" xfId="0" applyNumberFormat="1" applyFont="1" applyFill="1"/>
    <xf numFmtId="8" fontId="28" fillId="0" borderId="0" xfId="0" applyNumberFormat="1" applyFont="1"/>
    <xf numFmtId="2" fontId="28" fillId="0" borderId="0" xfId="0" applyNumberFormat="1" applyFont="1"/>
    <xf numFmtId="38" fontId="28" fillId="0" borderId="0" xfId="0" applyNumberFormat="1" applyFont="1"/>
    <xf numFmtId="0" fontId="0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7" fontId="5" fillId="0" borderId="0" xfId="0" applyNumberFormat="1" applyFont="1"/>
    <xf numFmtId="167" fontId="5" fillId="0" borderId="0" xfId="0" applyNumberFormat="1" applyFont="1" applyBorder="1"/>
    <xf numFmtId="166" fontId="5" fillId="0" borderId="0" xfId="0" applyNumberFormat="1" applyFont="1" applyFill="1" applyAlignment="1">
      <alignment wrapText="1"/>
    </xf>
    <xf numFmtId="6" fontId="4" fillId="0" borderId="0" xfId="0" applyNumberFormat="1" applyFont="1"/>
    <xf numFmtId="9" fontId="28" fillId="0" borderId="0" xfId="0" applyNumberFormat="1" applyFont="1"/>
    <xf numFmtId="0" fontId="28" fillId="0" borderId="0" xfId="0" applyFon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48" fillId="0" borderId="0" xfId="0" applyNumberFormat="1" applyFont="1"/>
    <xf numFmtId="0" fontId="49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5" fontId="47" fillId="35" borderId="0" xfId="0" applyNumberFormat="1" applyFont="1" applyFill="1" applyAlignment="1">
      <alignment horizontal="right" vertical="center"/>
    </xf>
    <xf numFmtId="5" fontId="0" fillId="3" borderId="0" xfId="0" applyNumberFormat="1" applyFill="1" applyAlignment="1">
      <alignment horizontal="right" vertical="center"/>
    </xf>
    <xf numFmtId="0" fontId="50" fillId="3" borderId="1" xfId="0" applyFont="1" applyFill="1" applyBorder="1" applyAlignment="1">
      <alignment vertical="center"/>
    </xf>
    <xf numFmtId="5" fontId="50" fillId="3" borderId="3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5" fontId="4" fillId="3" borderId="0" xfId="0" applyNumberFormat="1" applyFont="1" applyFill="1" applyAlignment="1">
      <alignment horizontal="right" vertical="center"/>
    </xf>
    <xf numFmtId="0" fontId="44" fillId="35" borderId="0" xfId="0" applyFont="1" applyFill="1" applyAlignment="1">
      <alignment vertical="center"/>
    </xf>
    <xf numFmtId="0" fontId="44" fillId="35" borderId="0" xfId="0" applyFont="1" applyFill="1" applyAlignment="1">
      <alignment horizontal="right" vertical="center"/>
    </xf>
    <xf numFmtId="0" fontId="50" fillId="3" borderId="1" xfId="0" applyFont="1" applyFill="1" applyBorder="1" applyAlignment="1">
      <alignment horizontal="left" vertical="center" indent="1"/>
    </xf>
    <xf numFmtId="5" fontId="50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3" fillId="0" borderId="5" xfId="0" applyFont="1" applyFill="1" applyBorder="1"/>
    <xf numFmtId="6" fontId="22" fillId="0" borderId="0" xfId="0" applyNumberFormat="1" applyFont="1"/>
    <xf numFmtId="6" fontId="21" fillId="0" borderId="0" xfId="0" applyNumberFormat="1" applyFont="1"/>
    <xf numFmtId="0" fontId="52" fillId="35" borderId="1" xfId="0" applyFont="1" applyFill="1" applyBorder="1"/>
    <xf numFmtId="39" fontId="53" fillId="35" borderId="2" xfId="0" applyNumberFormat="1" applyFont="1" applyFill="1" applyBorder="1"/>
    <xf numFmtId="39" fontId="53" fillId="35" borderId="3" xfId="0" applyNumberFormat="1" applyFont="1" applyFill="1" applyBorder="1"/>
    <xf numFmtId="39" fontId="28" fillId="0" borderId="0" xfId="0" applyNumberFormat="1" applyFont="1" applyFill="1" applyBorder="1"/>
    <xf numFmtId="39" fontId="29" fillId="0" borderId="0" xfId="0" applyNumberFormat="1" applyFont="1"/>
    <xf numFmtId="39" fontId="30" fillId="0" borderId="0" xfId="0" applyNumberFormat="1" applyFont="1" applyFill="1" applyBorder="1"/>
    <xf numFmtId="39" fontId="30" fillId="0" borderId="0" xfId="0" applyNumberFormat="1" applyFont="1" applyBorder="1"/>
    <xf numFmtId="39" fontId="28" fillId="0" borderId="0" xfId="0" applyNumberFormat="1" applyFont="1"/>
    <xf numFmtId="39" fontId="28" fillId="0" borderId="0" xfId="0" applyNumberFormat="1" applyFont="1" applyBorder="1"/>
    <xf numFmtId="39" fontId="28" fillId="0" borderId="0" xfId="0" applyNumberFormat="1" applyFont="1" applyFill="1"/>
    <xf numFmtId="39" fontId="30" fillId="0" borderId="0" xfId="0" applyNumberFormat="1" applyFont="1" applyFill="1"/>
    <xf numFmtId="39" fontId="30" fillId="0" borderId="0" xfId="0" applyNumberFormat="1" applyFont="1"/>
    <xf numFmtId="165" fontId="4" fillId="0" borderId="0" xfId="0" applyNumberFormat="1" applyFont="1"/>
    <xf numFmtId="39" fontId="23" fillId="0" borderId="1" xfId="0" applyNumberFormat="1" applyFont="1" applyBorder="1"/>
    <xf numFmtId="39" fontId="23" fillId="0" borderId="0" xfId="0" applyNumberFormat="1" applyFont="1" applyBorder="1"/>
    <xf numFmtId="39" fontId="4" fillId="0" borderId="0" xfId="0" applyNumberFormat="1" applyFont="1"/>
    <xf numFmtId="39" fontId="4" fillId="0" borderId="1" xfId="0" applyNumberFormat="1" applyFont="1" applyBorder="1"/>
    <xf numFmtId="165" fontId="54" fillId="0" borderId="0" xfId="0" applyNumberFormat="1" applyFont="1" applyAlignment="1">
      <alignment horizontal="right"/>
    </xf>
    <xf numFmtId="165" fontId="55" fillId="0" borderId="0" xfId="0" applyNumberFormat="1" applyFont="1"/>
    <xf numFmtId="39" fontId="56" fillId="0" borderId="3" xfId="0" applyNumberFormat="1" applyFont="1" applyBorder="1"/>
    <xf numFmtId="39" fontId="56" fillId="0" borderId="0" xfId="0" applyNumberFormat="1" applyFont="1" applyBorder="1"/>
    <xf numFmtId="39" fontId="55" fillId="0" borderId="0" xfId="0" applyNumberFormat="1" applyFont="1"/>
    <xf numFmtId="39" fontId="55" fillId="0" borderId="3" xfId="0" applyNumberFormat="1" applyFont="1" applyBorder="1"/>
    <xf numFmtId="6" fontId="23" fillId="0" borderId="0" xfId="0" applyNumberFormat="1" applyFont="1"/>
    <xf numFmtId="39" fontId="32" fillId="0" borderId="0" xfId="0" applyNumberFormat="1" applyFont="1" applyFill="1" applyBorder="1"/>
    <xf numFmtId="6" fontId="24" fillId="0" borderId="0" xfId="0" applyNumberFormat="1" applyFont="1"/>
    <xf numFmtId="39" fontId="32" fillId="0" borderId="0" xfId="0" applyNumberFormat="1" applyFont="1" applyBorder="1"/>
    <xf numFmtId="39" fontId="32" fillId="0" borderId="2" xfId="0" applyNumberFormat="1" applyFont="1" applyBorder="1"/>
    <xf numFmtId="39" fontId="31" fillId="0" borderId="2" xfId="0" applyNumberFormat="1" applyFont="1" applyBorder="1"/>
    <xf numFmtId="0" fontId="57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194F9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sp macro="" textlink="">
      <xdr:nvSpPr>
        <xdr:cNvPr id="5121" name="FILTER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sp macro="" textlink="">
      <xdr:nvSpPr>
        <xdr:cNvPr id="5122" name="HEADER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20D9100D-6BD8-4AC9-BEEA-151E002845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7085B2A7-F485-4860-B317-55E1B0D8DA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sp macro="" textlink="">
      <xdr:nvSpPr>
        <xdr:cNvPr id="6145" name="FILTER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sp macro="" textlink="">
      <xdr:nvSpPr>
        <xdr:cNvPr id="6146" name="HEADER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61DBFD2A-A990-4245-90B3-F87B9AFD09C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EB27E3AD-007D-4055-9692-C4BF1142A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range%20Legal%20Planning%20Mod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ONTROL"/>
      <sheetName val="Plan_EST"/>
      <sheetName val="BS Summary"/>
      <sheetName val="CF Summary"/>
      <sheetName val="PL Summary"/>
      <sheetName val="Variance"/>
      <sheetName val="CF EST"/>
      <sheetName val="BS ACT"/>
      <sheetName val="BS LY"/>
      <sheetName val="ACT"/>
      <sheetName val="Alert"/>
      <sheetName val="LY"/>
      <sheetName val="2 YRS AGO"/>
      <sheetName val="PLAN"/>
      <sheetName val="EST"/>
      <sheetName val="QB Export"/>
    </sheetNames>
    <sheetDataSet>
      <sheetData sheetId="0">
        <row r="9">
          <cell r="A9" t="str">
            <v>4004 · Audio/Video File</v>
          </cell>
          <cell r="G9" t="str">
            <v>4004 · Audio/Video File</v>
          </cell>
          <cell r="J9">
            <v>150</v>
          </cell>
          <cell r="K9">
            <v>150</v>
          </cell>
          <cell r="L9">
            <v>150</v>
          </cell>
          <cell r="M9">
            <v>150</v>
          </cell>
          <cell r="N9">
            <v>150</v>
          </cell>
          <cell r="O9">
            <v>150</v>
          </cell>
          <cell r="P9">
            <v>150</v>
          </cell>
          <cell r="Q9">
            <v>150</v>
          </cell>
          <cell r="R9">
            <v>150</v>
          </cell>
          <cell r="S9">
            <v>150</v>
          </cell>
          <cell r="T9">
            <v>150</v>
          </cell>
          <cell r="U9">
            <v>150</v>
          </cell>
          <cell r="V9">
            <v>1800</v>
          </cell>
        </row>
        <row r="10">
          <cell r="A10" t="str">
            <v>4006 · Notary</v>
          </cell>
          <cell r="G10" t="str">
            <v>4006 · Notary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1200</v>
          </cell>
        </row>
        <row r="11">
          <cell r="A11" t="str">
            <v>4008 · Admin Fees</v>
          </cell>
          <cell r="G11" t="str">
            <v>4008 · Admin Fees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4009 · Ascii</v>
          </cell>
          <cell r="G12" t="str">
            <v>4009 · Ascii</v>
          </cell>
          <cell r="J12">
            <v>704.81353911373117</v>
          </cell>
          <cell r="K12">
            <v>1112.8634828111547</v>
          </cell>
          <cell r="L12">
            <v>1409.6270782274623</v>
          </cell>
          <cell r="M12">
            <v>797.55216268132745</v>
          </cell>
          <cell r="N12">
            <v>1372.531628800424</v>
          </cell>
          <cell r="O12">
            <v>1780.5815724978472</v>
          </cell>
          <cell r="P12">
            <v>1242.6975558057893</v>
          </cell>
          <cell r="Q12">
            <v>1057.2203086705968</v>
          </cell>
          <cell r="R12">
            <v>964.48168510300059</v>
          </cell>
          <cell r="S12">
            <v>1854.7724713519242</v>
          </cell>
          <cell r="T12">
            <v>890.29078624892361</v>
          </cell>
          <cell r="U12">
            <v>1000</v>
          </cell>
          <cell r="V12">
            <v>14187.43227131218</v>
          </cell>
        </row>
        <row r="13">
          <cell r="A13" t="str">
            <v>4012 · Ascii, Condensed</v>
          </cell>
          <cell r="G13" t="str">
            <v>4012 · Ascii, Condensed</v>
          </cell>
          <cell r="J13">
            <v>31021.19833647172</v>
          </cell>
          <cell r="K13">
            <v>30016.090014494115</v>
          </cell>
          <cell r="L13">
            <v>35300.521195014175</v>
          </cell>
          <cell r="M13">
            <v>34110.600453448889</v>
          </cell>
          <cell r="N13">
            <v>34503.417217902788</v>
          </cell>
          <cell r="O13">
            <v>35827.763830855823</v>
          </cell>
          <cell r="P13">
            <v>39189.326621837179</v>
          </cell>
          <cell r="Q13">
            <v>39821.535060864706</v>
          </cell>
          <cell r="R13">
            <v>41544.632737843283</v>
          </cell>
          <cell r="S13">
            <v>42353.141108130789</v>
          </cell>
          <cell r="T13">
            <v>36825.375122065852</v>
          </cell>
          <cell r="U13">
            <v>35000</v>
          </cell>
          <cell r="V13">
            <v>435513.60169892933</v>
          </cell>
        </row>
        <row r="14">
          <cell r="A14" t="str">
            <v>4014 · Condensed Transcript</v>
          </cell>
          <cell r="G14" t="str">
            <v>4014 · Condensed Transcript</v>
          </cell>
          <cell r="J14">
            <v>4000</v>
          </cell>
          <cell r="K14">
            <v>4000</v>
          </cell>
          <cell r="L14">
            <v>4250</v>
          </cell>
          <cell r="M14">
            <v>4250</v>
          </cell>
          <cell r="N14">
            <v>4500</v>
          </cell>
          <cell r="O14">
            <v>4500</v>
          </cell>
          <cell r="P14">
            <v>4750</v>
          </cell>
          <cell r="Q14">
            <v>5000</v>
          </cell>
          <cell r="R14">
            <v>5250</v>
          </cell>
          <cell r="S14">
            <v>5250</v>
          </cell>
          <cell r="T14">
            <v>5250</v>
          </cell>
          <cell r="U14">
            <v>5250</v>
          </cell>
          <cell r="V14">
            <v>56250</v>
          </cell>
        </row>
        <row r="15">
          <cell r="A15" t="str">
            <v>4016 · Conference Call</v>
          </cell>
          <cell r="G15" t="str">
            <v>4016 · Conference Call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4018 · Delivery</v>
          </cell>
          <cell r="G16" t="str">
            <v>4018 · Delivery</v>
          </cell>
          <cell r="J16">
            <v>7000</v>
          </cell>
          <cell r="K16">
            <v>7000</v>
          </cell>
          <cell r="L16">
            <v>7000</v>
          </cell>
          <cell r="M16">
            <v>7500</v>
          </cell>
          <cell r="N16">
            <v>7500</v>
          </cell>
          <cell r="O16">
            <v>7500</v>
          </cell>
          <cell r="P16">
            <v>8000</v>
          </cell>
          <cell r="Q16">
            <v>8000</v>
          </cell>
          <cell r="R16">
            <v>8000</v>
          </cell>
          <cell r="S16">
            <v>8500</v>
          </cell>
          <cell r="T16">
            <v>8500</v>
          </cell>
          <cell r="U16">
            <v>8500</v>
          </cell>
          <cell r="V16">
            <v>93000</v>
          </cell>
        </row>
        <row r="17">
          <cell r="A17" t="str">
            <v>4020 · Delivery Shipping and Handling</v>
          </cell>
          <cell r="G17" t="str">
            <v>4020 · Delivery Shipping and Handling</v>
          </cell>
          <cell r="J17">
            <v>16000</v>
          </cell>
          <cell r="K17">
            <v>16000</v>
          </cell>
          <cell r="L17">
            <v>16000</v>
          </cell>
          <cell r="M17">
            <v>17000</v>
          </cell>
          <cell r="N17">
            <v>17000</v>
          </cell>
          <cell r="O17">
            <v>17000</v>
          </cell>
          <cell r="P17">
            <v>18000</v>
          </cell>
          <cell r="Q17">
            <v>18000</v>
          </cell>
          <cell r="R17">
            <v>18000</v>
          </cell>
          <cell r="S17">
            <v>19000</v>
          </cell>
          <cell r="T17">
            <v>19000</v>
          </cell>
          <cell r="U17">
            <v>19000</v>
          </cell>
          <cell r="V17">
            <v>210000</v>
          </cell>
        </row>
        <row r="18">
          <cell r="A18" t="str">
            <v>4022 · Document Faxing</v>
          </cell>
          <cell r="G18" t="str">
            <v>4022 · Document Faxing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4024 · Equipment Rental</v>
          </cell>
          <cell r="G19" t="str">
            <v>4024 · Equipment Rental</v>
          </cell>
          <cell r="J19">
            <v>400</v>
          </cell>
          <cell r="K19">
            <v>400</v>
          </cell>
          <cell r="L19">
            <v>400</v>
          </cell>
          <cell r="M19">
            <v>400</v>
          </cell>
          <cell r="N19">
            <v>400</v>
          </cell>
          <cell r="O19">
            <v>400</v>
          </cell>
          <cell r="P19">
            <v>400</v>
          </cell>
          <cell r="Q19">
            <v>400</v>
          </cell>
          <cell r="R19">
            <v>400</v>
          </cell>
          <cell r="S19">
            <v>400</v>
          </cell>
          <cell r="T19">
            <v>400</v>
          </cell>
          <cell r="U19">
            <v>400</v>
          </cell>
          <cell r="V19">
            <v>4800</v>
          </cell>
        </row>
        <row r="20">
          <cell r="A20" t="str">
            <v>4026 · Exhibit-Copy</v>
          </cell>
          <cell r="G20" t="str">
            <v>4026 · Exhibit-Copy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4028 · Exhibit-Scan</v>
          </cell>
          <cell r="G21" t="str">
            <v>4028 · Exhibit-Scan</v>
          </cell>
          <cell r="J21">
            <v>5000</v>
          </cell>
          <cell r="K21">
            <v>5000</v>
          </cell>
          <cell r="L21">
            <v>5250</v>
          </cell>
          <cell r="M21">
            <v>5250</v>
          </cell>
          <cell r="N21">
            <v>5500</v>
          </cell>
          <cell r="O21">
            <v>5500</v>
          </cell>
          <cell r="P21">
            <v>5750</v>
          </cell>
          <cell r="Q21">
            <v>5750</v>
          </cell>
          <cell r="R21">
            <v>6000</v>
          </cell>
          <cell r="S21">
            <v>6000</v>
          </cell>
          <cell r="T21">
            <v>6250</v>
          </cell>
          <cell r="U21">
            <v>6250</v>
          </cell>
          <cell r="V21">
            <v>67500</v>
          </cell>
        </row>
        <row r="22">
          <cell r="A22" t="str">
            <v>4030 · Exhibit-Link to Transcript</v>
          </cell>
          <cell r="G22" t="str">
            <v>4030 · Exhibit-Link to Transcript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A23" t="str">
            <v>4034 · Exhibit Charge</v>
          </cell>
          <cell r="G23" t="str">
            <v>4034 · Exhibit Charge</v>
          </cell>
          <cell r="J23">
            <v>300</v>
          </cell>
          <cell r="K23">
            <v>300</v>
          </cell>
          <cell r="L23">
            <v>300</v>
          </cell>
          <cell r="M23">
            <v>300</v>
          </cell>
          <cell r="N23">
            <v>300</v>
          </cell>
          <cell r="O23">
            <v>300</v>
          </cell>
          <cell r="P23">
            <v>300</v>
          </cell>
          <cell r="Q23">
            <v>300</v>
          </cell>
          <cell r="R23">
            <v>300</v>
          </cell>
          <cell r="S23">
            <v>300</v>
          </cell>
          <cell r="T23">
            <v>300</v>
          </cell>
          <cell r="U23">
            <v>300</v>
          </cell>
          <cell r="V23">
            <v>3600</v>
          </cell>
        </row>
        <row r="24">
          <cell r="A24" t="str">
            <v>4036 · Exhibit Charge-Per Page B/W</v>
          </cell>
          <cell r="G24" t="str">
            <v>4036 · Exhibit Charge-Per Page B/W</v>
          </cell>
          <cell r="J24">
            <v>21500</v>
          </cell>
          <cell r="K24">
            <v>21500</v>
          </cell>
          <cell r="L24">
            <v>21500</v>
          </cell>
          <cell r="M24">
            <v>24500</v>
          </cell>
          <cell r="N24">
            <v>24500</v>
          </cell>
          <cell r="O24">
            <v>27500</v>
          </cell>
          <cell r="P24">
            <v>27500</v>
          </cell>
          <cell r="Q24">
            <v>30500</v>
          </cell>
          <cell r="R24">
            <v>30500</v>
          </cell>
          <cell r="S24">
            <v>33500</v>
          </cell>
          <cell r="T24">
            <v>33500</v>
          </cell>
          <cell r="U24">
            <v>33000</v>
          </cell>
          <cell r="V24">
            <v>329500</v>
          </cell>
        </row>
        <row r="25">
          <cell r="A25" t="str">
            <v>4038 · Exhibit Charge-Per Page Color</v>
          </cell>
          <cell r="G25" t="str">
            <v>4038 · Exhibit Charge-Per Page Color</v>
          </cell>
          <cell r="J25">
            <v>4000</v>
          </cell>
          <cell r="K25">
            <v>4000</v>
          </cell>
          <cell r="L25">
            <v>4500</v>
          </cell>
          <cell r="M25">
            <v>4500</v>
          </cell>
          <cell r="N25">
            <v>5000</v>
          </cell>
          <cell r="O25">
            <v>5000</v>
          </cell>
          <cell r="P25">
            <v>5500</v>
          </cell>
          <cell r="Q25">
            <v>5500</v>
          </cell>
          <cell r="R25">
            <v>6000</v>
          </cell>
          <cell r="S25">
            <v>6000</v>
          </cell>
          <cell r="T25">
            <v>6250</v>
          </cell>
          <cell r="U25">
            <v>6250</v>
          </cell>
          <cell r="V25">
            <v>62500</v>
          </cell>
        </row>
        <row r="26">
          <cell r="A26" t="str">
            <v>4042 · Interpreter-Exotic Language</v>
          </cell>
          <cell r="G26" t="str">
            <v>4042 · Interpreter-Exotic Language</v>
          </cell>
          <cell r="J26">
            <v>9750</v>
          </cell>
          <cell r="K26">
            <v>9750</v>
          </cell>
          <cell r="L26">
            <v>9750</v>
          </cell>
          <cell r="M26">
            <v>10000</v>
          </cell>
          <cell r="N26">
            <v>10000</v>
          </cell>
          <cell r="O26">
            <v>10000</v>
          </cell>
          <cell r="P26">
            <v>10750</v>
          </cell>
          <cell r="Q26">
            <v>10750</v>
          </cell>
          <cell r="R26">
            <v>10750</v>
          </cell>
          <cell r="S26">
            <v>11250</v>
          </cell>
          <cell r="T26">
            <v>11250</v>
          </cell>
          <cell r="U26">
            <v>11130</v>
          </cell>
          <cell r="V26">
            <v>125130</v>
          </cell>
        </row>
        <row r="27">
          <cell r="A27" t="str">
            <v>4044 · Interpreter Services</v>
          </cell>
          <cell r="G27" t="str">
            <v>4044 · Interpreter Services</v>
          </cell>
          <cell r="J27">
            <v>28669.23256082529</v>
          </cell>
          <cell r="K27">
            <v>29176.760391080807</v>
          </cell>
          <cell r="L27">
            <v>30486.699174841477</v>
          </cell>
          <cell r="M27">
            <v>30699.673612650327</v>
          </cell>
          <cell r="N27">
            <v>31017.865063906811</v>
          </cell>
          <cell r="O27">
            <v>31854.173524080259</v>
          </cell>
          <cell r="P27">
            <v>33218.853439641098</v>
          </cell>
          <cell r="Q27">
            <v>32711.927509355603</v>
          </cell>
          <cell r="R27">
            <v>30515.543857506134</v>
          </cell>
          <cell r="S27">
            <v>32774.486714490355</v>
          </cell>
          <cell r="T27">
            <v>33966.025565167176</v>
          </cell>
          <cell r="U27">
            <v>32500</v>
          </cell>
          <cell r="V27">
            <v>377591.24141354533</v>
          </cell>
        </row>
        <row r="28">
          <cell r="A28" t="str">
            <v>4048 · Legal Fees</v>
          </cell>
          <cell r="G28" t="str">
            <v>4048 · Legal Fees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 t="str">
            <v>4050 · Mediation-Room Charge</v>
          </cell>
          <cell r="G29" t="str">
            <v>4050 · Mediation-Room Charge</v>
          </cell>
          <cell r="J29">
            <v>3400</v>
          </cell>
          <cell r="K29">
            <v>3400</v>
          </cell>
          <cell r="L29">
            <v>3400</v>
          </cell>
          <cell r="M29">
            <v>3700</v>
          </cell>
          <cell r="N29">
            <v>3700</v>
          </cell>
          <cell r="O29">
            <v>3700</v>
          </cell>
          <cell r="P29">
            <v>4000</v>
          </cell>
          <cell r="Q29">
            <v>4000</v>
          </cell>
          <cell r="R29">
            <v>4000</v>
          </cell>
          <cell r="S29">
            <v>4300</v>
          </cell>
          <cell r="T29">
            <v>4300</v>
          </cell>
          <cell r="U29">
            <v>4300</v>
          </cell>
          <cell r="V29">
            <v>46200</v>
          </cell>
        </row>
        <row r="30">
          <cell r="A30" t="str">
            <v>4052 · Paralegel</v>
          </cell>
          <cell r="G30" t="str">
            <v>4052 · Paralegel</v>
          </cell>
          <cell r="J30">
            <v>100</v>
          </cell>
          <cell r="K30">
            <v>100</v>
          </cell>
          <cell r="L30">
            <v>100</v>
          </cell>
          <cell r="M30">
            <v>100</v>
          </cell>
          <cell r="N30">
            <v>100</v>
          </cell>
          <cell r="O30">
            <v>100</v>
          </cell>
          <cell r="P30">
            <v>100</v>
          </cell>
          <cell r="Q30">
            <v>100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  <cell r="V30">
            <v>1200</v>
          </cell>
        </row>
        <row r="31">
          <cell r="A31" t="str">
            <v>4054 · Parking</v>
          </cell>
          <cell r="G31" t="str">
            <v>4054 · Parking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4056 · Room Charge- Per Hour</v>
          </cell>
          <cell r="G32" t="str">
            <v>4056 · Room Charge- Per Hour</v>
          </cell>
          <cell r="J32">
            <v>7750</v>
          </cell>
          <cell r="K32">
            <v>7750</v>
          </cell>
          <cell r="L32">
            <v>7750</v>
          </cell>
          <cell r="M32">
            <v>8500</v>
          </cell>
          <cell r="N32">
            <v>8500</v>
          </cell>
          <cell r="O32">
            <v>8500</v>
          </cell>
          <cell r="P32">
            <v>9250</v>
          </cell>
          <cell r="Q32">
            <v>9250</v>
          </cell>
          <cell r="R32">
            <v>9250</v>
          </cell>
          <cell r="S32">
            <v>10000</v>
          </cell>
          <cell r="T32">
            <v>10000</v>
          </cell>
          <cell r="U32">
            <v>10000</v>
          </cell>
          <cell r="V32">
            <v>106500</v>
          </cell>
        </row>
        <row r="33">
          <cell r="A33" t="str">
            <v>4058 · Transcript Reprint</v>
          </cell>
          <cell r="G33" t="str">
            <v>4058 · Transcript Reprint</v>
          </cell>
          <cell r="J33">
            <v>400</v>
          </cell>
          <cell r="K33">
            <v>400</v>
          </cell>
          <cell r="L33">
            <v>400</v>
          </cell>
          <cell r="M33">
            <v>400</v>
          </cell>
          <cell r="N33">
            <v>400</v>
          </cell>
          <cell r="O33">
            <v>400</v>
          </cell>
          <cell r="P33">
            <v>400</v>
          </cell>
          <cell r="Q33">
            <v>400</v>
          </cell>
          <cell r="R33">
            <v>400</v>
          </cell>
          <cell r="S33">
            <v>400</v>
          </cell>
          <cell r="T33">
            <v>400</v>
          </cell>
          <cell r="U33">
            <v>400</v>
          </cell>
          <cell r="V33">
            <v>4800</v>
          </cell>
        </row>
        <row r="34">
          <cell r="A34" t="str">
            <v>4058 · Translation Services</v>
          </cell>
          <cell r="G34" t="str">
            <v>4058 · Translation Services</v>
          </cell>
          <cell r="J34">
            <v>400</v>
          </cell>
          <cell r="K34">
            <v>400</v>
          </cell>
          <cell r="L34">
            <v>400</v>
          </cell>
          <cell r="M34">
            <v>400</v>
          </cell>
          <cell r="N34">
            <v>400</v>
          </cell>
          <cell r="O34">
            <v>400</v>
          </cell>
          <cell r="P34">
            <v>400</v>
          </cell>
          <cell r="Q34">
            <v>400</v>
          </cell>
          <cell r="R34">
            <v>400</v>
          </cell>
          <cell r="S34">
            <v>400</v>
          </cell>
          <cell r="T34">
            <v>400</v>
          </cell>
          <cell r="U34">
            <v>400</v>
          </cell>
          <cell r="V34">
            <v>4800</v>
          </cell>
        </row>
        <row r="35">
          <cell r="A35" t="str">
            <v>4060 · Travel Mileage</v>
          </cell>
          <cell r="G35" t="str">
            <v>4060 · Travel Mileage</v>
          </cell>
          <cell r="J35">
            <v>1500</v>
          </cell>
          <cell r="K35">
            <v>1500</v>
          </cell>
          <cell r="L35">
            <v>1500</v>
          </cell>
          <cell r="M35">
            <v>1500</v>
          </cell>
          <cell r="N35">
            <v>1500</v>
          </cell>
          <cell r="O35">
            <v>2000</v>
          </cell>
          <cell r="P35">
            <v>2000</v>
          </cell>
          <cell r="Q35">
            <v>2000</v>
          </cell>
          <cell r="R35">
            <v>2000</v>
          </cell>
          <cell r="S35">
            <v>2000</v>
          </cell>
          <cell r="T35">
            <v>2000</v>
          </cell>
          <cell r="U35">
            <v>2000</v>
          </cell>
          <cell r="V35">
            <v>21500</v>
          </cell>
        </row>
        <row r="36">
          <cell r="A36" t="str">
            <v>4070 · Estimated # of Pages</v>
          </cell>
          <cell r="G36" t="str">
            <v>4070 · Estimated # of Pages</v>
          </cell>
          <cell r="J36">
            <v>300</v>
          </cell>
          <cell r="K36">
            <v>300</v>
          </cell>
          <cell r="L36">
            <v>300</v>
          </cell>
          <cell r="M36">
            <v>300</v>
          </cell>
          <cell r="N36">
            <v>300</v>
          </cell>
          <cell r="O36">
            <v>300</v>
          </cell>
          <cell r="P36">
            <v>300</v>
          </cell>
          <cell r="Q36">
            <v>300</v>
          </cell>
          <cell r="R36">
            <v>300</v>
          </cell>
          <cell r="S36">
            <v>300</v>
          </cell>
          <cell r="T36">
            <v>300</v>
          </cell>
          <cell r="U36">
            <v>300</v>
          </cell>
          <cell r="V36">
            <v>3600</v>
          </cell>
        </row>
        <row r="37">
          <cell r="A37" t="str">
            <v>Total Operating Income</v>
          </cell>
          <cell r="F37" t="str">
            <v>Total Operating Income</v>
          </cell>
          <cell r="J37">
            <v>142445.24443641072</v>
          </cell>
          <cell r="K37">
            <v>142355.71388838609</v>
          </cell>
          <cell r="L37">
            <v>150246.84744808311</v>
          </cell>
          <cell r="M37">
            <v>154457.82622878056</v>
          </cell>
          <cell r="N37">
            <v>156743.81391061004</v>
          </cell>
          <cell r="O37">
            <v>162812.51892743394</v>
          </cell>
          <cell r="P37">
            <v>171300.87761728407</v>
          </cell>
          <cell r="Q37">
            <v>174490.68287889089</v>
          </cell>
          <cell r="R37">
            <v>174924.65828045242</v>
          </cell>
          <cell r="S37">
            <v>184932.40029397304</v>
          </cell>
          <cell r="T37">
            <v>180131.69147348194</v>
          </cell>
          <cell r="U37">
            <v>176330</v>
          </cell>
          <cell r="V37">
            <v>1971172.2753837868</v>
          </cell>
        </row>
        <row r="38">
          <cell r="F38" t="str">
            <v>Process Services</v>
          </cell>
        </row>
        <row r="39">
          <cell r="A39" t="str">
            <v>4102 · Process Services</v>
          </cell>
          <cell r="G39" t="str">
            <v>4102 · Process Services</v>
          </cell>
          <cell r="J39">
            <v>36747.343979316349</v>
          </cell>
          <cell r="K39">
            <v>37488.965608297352</v>
          </cell>
          <cell r="L39">
            <v>41296.40452623232</v>
          </cell>
          <cell r="M39">
            <v>45196.810516939171</v>
          </cell>
          <cell r="N39">
            <v>44391.041799525679</v>
          </cell>
          <cell r="O39">
            <v>43414.62803100764</v>
          </cell>
          <cell r="P39">
            <v>50785.269475174573</v>
          </cell>
          <cell r="Q39">
            <v>49090.723124640484</v>
          </cell>
          <cell r="R39">
            <v>50791.885443735955</v>
          </cell>
          <cell r="S39">
            <v>47368.897494136174</v>
          </cell>
          <cell r="T39">
            <v>44494.518358609435</v>
          </cell>
          <cell r="U39">
            <v>43427.009265803972</v>
          </cell>
          <cell r="V39">
            <v>534493.49762341904</v>
          </cell>
        </row>
        <row r="40">
          <cell r="A40" t="str">
            <v>Total Process Services</v>
          </cell>
          <cell r="F40" t="str">
            <v>Total Process Services</v>
          </cell>
          <cell r="J40">
            <v>36747.343979316349</v>
          </cell>
          <cell r="K40">
            <v>37488.965608297352</v>
          </cell>
          <cell r="L40">
            <v>41296.40452623232</v>
          </cell>
          <cell r="M40">
            <v>45196.810516939171</v>
          </cell>
          <cell r="N40">
            <v>44391.041799525679</v>
          </cell>
          <cell r="O40">
            <v>43414.62803100764</v>
          </cell>
          <cell r="P40">
            <v>50785.269475174573</v>
          </cell>
          <cell r="Q40">
            <v>49090.723124640484</v>
          </cell>
          <cell r="R40">
            <v>50791.885443735955</v>
          </cell>
          <cell r="S40">
            <v>47368.897494136174</v>
          </cell>
          <cell r="T40">
            <v>44494.518358609435</v>
          </cell>
          <cell r="U40">
            <v>43427.009265803972</v>
          </cell>
          <cell r="V40">
            <v>534493.49762341904</v>
          </cell>
        </row>
        <row r="41">
          <cell r="F41" t="str">
            <v>Digital Revenue</v>
          </cell>
        </row>
        <row r="42">
          <cell r="A42" t="str">
            <v>4202 · Digital - Appearance Fees</v>
          </cell>
          <cell r="G42" t="str">
            <v>4202 · Digital - Appearance Fees</v>
          </cell>
          <cell r="J42">
            <v>20892.357881464937</v>
          </cell>
          <cell r="K42">
            <v>20763.361641137668</v>
          </cell>
          <cell r="L42">
            <v>22072.072401871428</v>
          </cell>
          <cell r="M42">
            <v>23133.177580894182</v>
          </cell>
          <cell r="N42">
            <v>23963.774565169566</v>
          </cell>
          <cell r="O42">
            <v>23046.065466775683</v>
          </cell>
          <cell r="P42">
            <v>25808.047893038362</v>
          </cell>
          <cell r="Q42">
            <v>26368.085614647825</v>
          </cell>
          <cell r="R42">
            <v>25956.060134179752</v>
          </cell>
          <cell r="S42">
            <v>28359.345882587309</v>
          </cell>
          <cell r="T42">
            <v>29684.275300973801</v>
          </cell>
          <cell r="U42">
            <v>30259.32</v>
          </cell>
          <cell r="V42">
            <v>300305.9443627405</v>
          </cell>
        </row>
        <row r="43">
          <cell r="A43" t="str">
            <v>4204 · Digital - Original</v>
          </cell>
          <cell r="G43" t="str">
            <v>4204 · Digital - Original</v>
          </cell>
          <cell r="J43">
            <v>20172.163182884127</v>
          </cell>
          <cell r="K43">
            <v>20733.085808324973</v>
          </cell>
          <cell r="L43">
            <v>23449.314845677352</v>
          </cell>
          <cell r="M43">
            <v>24112.430627529782</v>
          </cell>
          <cell r="N43">
            <v>25559.786854641254</v>
          </cell>
          <cell r="O43">
            <v>26618.969895108086</v>
          </cell>
          <cell r="P43">
            <v>27349.348792588848</v>
          </cell>
          <cell r="Q43">
            <v>28308.903427875168</v>
          </cell>
          <cell r="R43">
            <v>29354.762284009659</v>
          </cell>
          <cell r="S43">
            <v>29881.297445132557</v>
          </cell>
          <cell r="T43">
            <v>28484.288366481291</v>
          </cell>
          <cell r="U43">
            <v>31700.240000000002</v>
          </cell>
          <cell r="V43">
            <v>315724.59153025306</v>
          </cell>
        </row>
        <row r="44">
          <cell r="A44" t="str">
            <v>4206 · Digital - Copy</v>
          </cell>
          <cell r="G44" t="str">
            <v>4206 · Digital - Copy</v>
          </cell>
          <cell r="J44">
            <v>6642.0706772348894</v>
          </cell>
          <cell r="K44">
            <v>6121.3070678055692</v>
          </cell>
          <cell r="L44">
            <v>6733.4010850542036</v>
          </cell>
          <cell r="M44">
            <v>6587.0633688642301</v>
          </cell>
          <cell r="N44">
            <v>6862.7206354552563</v>
          </cell>
          <cell r="O44">
            <v>7353.2704395783321</v>
          </cell>
          <cell r="P44">
            <v>7796.1810427518494</v>
          </cell>
          <cell r="Q44">
            <v>8343.4452831454983</v>
          </cell>
          <cell r="R44">
            <v>8885.9033744081553</v>
          </cell>
          <cell r="S44">
            <v>10153.596584849211</v>
          </cell>
          <cell r="T44">
            <v>9121.637857586782</v>
          </cell>
          <cell r="U44">
            <v>10086.44</v>
          </cell>
          <cell r="V44">
            <v>94687.037416733976</v>
          </cell>
        </row>
        <row r="45">
          <cell r="A45" t="str">
            <v>Total Digital Revenue</v>
          </cell>
          <cell r="F45" t="str">
            <v>Total Digital Revenue</v>
          </cell>
          <cell r="J45">
            <v>47706.59174158395</v>
          </cell>
          <cell r="K45">
            <v>47617.754517268208</v>
          </cell>
          <cell r="L45">
            <v>52254.788332602984</v>
          </cell>
          <cell r="M45">
            <v>53832.671577288187</v>
          </cell>
          <cell r="N45">
            <v>56386.282055266078</v>
          </cell>
          <cell r="O45">
            <v>57018.305801462098</v>
          </cell>
          <cell r="P45">
            <v>60953.577728379059</v>
          </cell>
          <cell r="Q45">
            <v>63020.434325668495</v>
          </cell>
          <cell r="R45">
            <v>64196.725792597565</v>
          </cell>
          <cell r="S45">
            <v>68394.239912569072</v>
          </cell>
          <cell r="T45">
            <v>67290.201525041877</v>
          </cell>
          <cell r="U45">
            <v>72046</v>
          </cell>
          <cell r="V45">
            <v>710717.57330972748</v>
          </cell>
        </row>
        <row r="46">
          <cell r="F46" t="str">
            <v>Reporter Revenue</v>
          </cell>
        </row>
        <row r="47">
          <cell r="A47" t="str">
            <v>4302 · Appearance-Overtime-1st Hour</v>
          </cell>
          <cell r="G47" t="str">
            <v>4302 · Appearance-Overtime-1st Hour</v>
          </cell>
          <cell r="J47">
            <v>4513.6354509121547</v>
          </cell>
          <cell r="K47">
            <v>4724.945227612352</v>
          </cell>
          <cell r="L47">
            <v>6653.0797295128832</v>
          </cell>
          <cell r="M47">
            <v>5838.7022037880233</v>
          </cell>
          <cell r="N47">
            <v>5691.1079704439926</v>
          </cell>
          <cell r="O47">
            <v>5798.6447524797168</v>
          </cell>
          <cell r="P47">
            <v>5930.0163955861553</v>
          </cell>
          <cell r="Q47">
            <v>5666.820121553721</v>
          </cell>
          <cell r="R47">
            <v>6059.3293759841144</v>
          </cell>
          <cell r="S47">
            <v>7553.9985733484446</v>
          </cell>
          <cell r="T47">
            <v>7255.6915399813461</v>
          </cell>
          <cell r="U47">
            <v>6000</v>
          </cell>
          <cell r="V47">
            <v>71685.971341202909</v>
          </cell>
        </row>
        <row r="48">
          <cell r="A48" t="str">
            <v>4304 · Appearance-Overtime-Add'l</v>
          </cell>
          <cell r="G48" t="str">
            <v>4304 · Appearance-Overtime-Add'l</v>
          </cell>
          <cell r="J48">
            <v>4691.7050821184912</v>
          </cell>
          <cell r="K48">
            <v>4870.4279570744256</v>
          </cell>
          <cell r="L48">
            <v>6982.2113939613882</v>
          </cell>
          <cell r="M48">
            <v>6801.0545947162145</v>
          </cell>
          <cell r="N48">
            <v>4073.1595607904947</v>
          </cell>
          <cell r="O48">
            <v>4405.4120943533171</v>
          </cell>
          <cell r="P48">
            <v>5813.8074072745376</v>
          </cell>
          <cell r="Q48">
            <v>5655.5724887501819</v>
          </cell>
          <cell r="R48">
            <v>4776.241719718807</v>
          </cell>
          <cell r="S48">
            <v>5048.4358661427123</v>
          </cell>
          <cell r="T48">
            <v>3558.9088241295649</v>
          </cell>
          <cell r="U48">
            <v>3250</v>
          </cell>
          <cell r="V48">
            <v>59926.936989030131</v>
          </cell>
        </row>
        <row r="49">
          <cell r="A49" t="str">
            <v>4308 · Appearance Fee</v>
          </cell>
          <cell r="G49" t="str">
            <v>4308 · Appearance Fee</v>
          </cell>
          <cell r="J49">
            <v>118428.58590827779</v>
          </cell>
          <cell r="K49">
            <v>116548.3472349323</v>
          </cell>
          <cell r="L49">
            <v>138213.13571007299</v>
          </cell>
          <cell r="M49">
            <v>139788.34087975946</v>
          </cell>
          <cell r="N49">
            <v>139269.1099088995</v>
          </cell>
          <cell r="O49">
            <v>131580.63446091634</v>
          </cell>
          <cell r="P49">
            <v>137831.65938114771</v>
          </cell>
          <cell r="Q49">
            <v>133336.03899493127</v>
          </cell>
          <cell r="R49">
            <v>139084.08767374509</v>
          </cell>
          <cell r="S49">
            <v>153004.94853204043</v>
          </cell>
          <cell r="T49">
            <v>146464.94454935208</v>
          </cell>
          <cell r="U49">
            <v>133649</v>
          </cell>
          <cell r="V49">
            <v>1627198.833234075</v>
          </cell>
        </row>
        <row r="50">
          <cell r="A50" t="str">
            <v>4310 · Appearance Fee-Add'l</v>
          </cell>
          <cell r="G50" t="str">
            <v>4310 · Appearance Fee-Add'l</v>
          </cell>
          <cell r="J50">
            <v>63220.876744836627</v>
          </cell>
          <cell r="K50">
            <v>65297.934820841081</v>
          </cell>
          <cell r="L50">
            <v>82056.492982732685</v>
          </cell>
          <cell r="M50">
            <v>78872.588208972127</v>
          </cell>
          <cell r="N50">
            <v>76178.339196258792</v>
          </cell>
          <cell r="O50">
            <v>70534.638264519628</v>
          </cell>
          <cell r="P50">
            <v>77093.543189230229</v>
          </cell>
          <cell r="Q50">
            <v>73371.696079817513</v>
          </cell>
          <cell r="R50">
            <v>80376.685077788905</v>
          </cell>
          <cell r="S50">
            <v>82676.352238027961</v>
          </cell>
          <cell r="T50">
            <v>83708.233346719644</v>
          </cell>
          <cell r="U50">
            <v>75000</v>
          </cell>
          <cell r="V50">
            <v>908387.38014974515</v>
          </cell>
        </row>
        <row r="51">
          <cell r="A51" t="str">
            <v>4312 · Certificate of Non-Appearance</v>
          </cell>
          <cell r="G51" t="str">
            <v>4312 · Certificate of Non-Appearance</v>
          </cell>
          <cell r="J51">
            <v>1750</v>
          </cell>
          <cell r="K51">
            <v>1750</v>
          </cell>
          <cell r="L51">
            <v>1750</v>
          </cell>
          <cell r="M51">
            <v>2250</v>
          </cell>
          <cell r="N51">
            <v>2250</v>
          </cell>
          <cell r="O51">
            <v>2250</v>
          </cell>
          <cell r="P51">
            <v>2750</v>
          </cell>
          <cell r="Q51">
            <v>2750</v>
          </cell>
          <cell r="R51">
            <v>2750</v>
          </cell>
          <cell r="S51">
            <v>3250</v>
          </cell>
          <cell r="T51">
            <v>3250</v>
          </cell>
          <cell r="U51">
            <v>3250</v>
          </cell>
          <cell r="V51">
            <v>30000</v>
          </cell>
        </row>
        <row r="52">
          <cell r="A52" t="str">
            <v>4314 · Copy</v>
          </cell>
          <cell r="G52" t="str">
            <v>4314 · Copy</v>
          </cell>
          <cell r="J52">
            <v>289667.71520956978</v>
          </cell>
          <cell r="K52">
            <v>292643.57946597587</v>
          </cell>
          <cell r="L52">
            <v>323551.26580141456</v>
          </cell>
          <cell r="M52">
            <v>350926.20864611759</v>
          </cell>
          <cell r="N52">
            <v>359357.35995342006</v>
          </cell>
          <cell r="O52">
            <v>392514.09718405444</v>
          </cell>
          <cell r="P52">
            <v>423119.72119518643</v>
          </cell>
          <cell r="Q52">
            <v>426920.95943359158</v>
          </cell>
          <cell r="R52">
            <v>432937.87312189274</v>
          </cell>
          <cell r="S52">
            <v>442985.57888620271</v>
          </cell>
          <cell r="T52">
            <v>413886.04691312893</v>
          </cell>
          <cell r="U52">
            <v>395000</v>
          </cell>
          <cell r="V52">
            <v>4543510.4058105536</v>
          </cell>
        </row>
        <row r="53">
          <cell r="A53" t="str">
            <v>4316 · Credit Memo</v>
          </cell>
          <cell r="G53" t="str">
            <v>4316 · Credit Memo</v>
          </cell>
          <cell r="J53">
            <v>-8500</v>
          </cell>
          <cell r="K53">
            <v>-8500</v>
          </cell>
          <cell r="L53">
            <v>-8500</v>
          </cell>
          <cell r="M53">
            <v>-8500</v>
          </cell>
          <cell r="N53">
            <v>-8500</v>
          </cell>
          <cell r="O53">
            <v>-8500</v>
          </cell>
          <cell r="P53">
            <v>-8500</v>
          </cell>
          <cell r="Q53">
            <v>-8500</v>
          </cell>
          <cell r="R53">
            <v>-8500</v>
          </cell>
          <cell r="S53">
            <v>-8500</v>
          </cell>
          <cell r="T53">
            <v>-8500</v>
          </cell>
          <cell r="U53">
            <v>-8500</v>
          </cell>
          <cell r="V53">
            <v>-102000</v>
          </cell>
        </row>
        <row r="54">
          <cell r="A54" t="str">
            <v>4322 · Hearings-1st Hour</v>
          </cell>
          <cell r="G54" t="str">
            <v>4322 · Hearings-1st Hour</v>
          </cell>
          <cell r="J54">
            <v>42986.024686298791</v>
          </cell>
          <cell r="K54">
            <v>41345.195174866582</v>
          </cell>
          <cell r="L54">
            <v>47973.911541328256</v>
          </cell>
          <cell r="M54">
            <v>48071.192751304741</v>
          </cell>
          <cell r="N54">
            <v>46170.706804069814</v>
          </cell>
          <cell r="O54">
            <v>49353.507303304694</v>
          </cell>
          <cell r="P54">
            <v>38727.567803910992</v>
          </cell>
          <cell r="Q54">
            <v>48646.465628971215</v>
          </cell>
          <cell r="R54">
            <v>41170.756470116336</v>
          </cell>
          <cell r="S54">
            <v>43228.917231660031</v>
          </cell>
          <cell r="T54">
            <v>36185.210721466727</v>
          </cell>
          <cell r="U54">
            <v>33000</v>
          </cell>
          <cell r="V54">
            <v>516859.45611729822</v>
          </cell>
        </row>
        <row r="55">
          <cell r="A55" t="str">
            <v>4324 · Hearings-Add'l</v>
          </cell>
          <cell r="G55" t="str">
            <v>4324 · Hearings-Add'l</v>
          </cell>
          <cell r="J55">
            <v>3270.1024879591946</v>
          </cell>
          <cell r="K55">
            <v>2645.9575725873797</v>
          </cell>
          <cell r="L55">
            <v>1905.5815887917315</v>
          </cell>
          <cell r="M55">
            <v>1545.8771670433953</v>
          </cell>
          <cell r="N55">
            <v>2524.1235833902806</v>
          </cell>
          <cell r="O55">
            <v>1765.3587940322072</v>
          </cell>
          <cell r="P55">
            <v>2942.6126324833317</v>
          </cell>
          <cell r="Q55">
            <v>2167.5234016902368</v>
          </cell>
          <cell r="R55">
            <v>1291.166231195532</v>
          </cell>
          <cell r="S55">
            <v>1869.5619637220373</v>
          </cell>
          <cell r="T55">
            <v>679.66367222811562</v>
          </cell>
          <cell r="U55">
            <v>750</v>
          </cell>
          <cell r="V55">
            <v>23357.529095123442</v>
          </cell>
        </row>
        <row r="56">
          <cell r="A56" t="str">
            <v>4326 · Hearings-Overtime-1st Hour</v>
          </cell>
          <cell r="G56" t="str">
            <v>4326 · Hearings-Overtime-1st Hour</v>
          </cell>
          <cell r="J56">
            <v>225</v>
          </cell>
          <cell r="K56">
            <v>225</v>
          </cell>
          <cell r="L56">
            <v>225</v>
          </cell>
          <cell r="M56">
            <v>225</v>
          </cell>
          <cell r="N56">
            <v>225</v>
          </cell>
          <cell r="O56">
            <v>225</v>
          </cell>
          <cell r="P56">
            <v>225</v>
          </cell>
          <cell r="Q56">
            <v>225</v>
          </cell>
          <cell r="R56">
            <v>225</v>
          </cell>
          <cell r="S56">
            <v>225</v>
          </cell>
          <cell r="T56">
            <v>225</v>
          </cell>
          <cell r="U56">
            <v>225</v>
          </cell>
          <cell r="V56">
            <v>2700</v>
          </cell>
        </row>
        <row r="57">
          <cell r="A57" t="str">
            <v>4328 · Meetings-1st Hour</v>
          </cell>
          <cell r="G57" t="str">
            <v>4328 · Meetings-1st Hour</v>
          </cell>
          <cell r="J57">
            <v>750</v>
          </cell>
          <cell r="K57">
            <v>750</v>
          </cell>
          <cell r="L57">
            <v>750</v>
          </cell>
          <cell r="M57">
            <v>750</v>
          </cell>
          <cell r="N57">
            <v>750</v>
          </cell>
          <cell r="O57">
            <v>750</v>
          </cell>
          <cell r="P57">
            <v>750</v>
          </cell>
          <cell r="Q57">
            <v>750</v>
          </cell>
          <cell r="R57">
            <v>750</v>
          </cell>
          <cell r="S57">
            <v>750</v>
          </cell>
          <cell r="T57">
            <v>750</v>
          </cell>
          <cell r="U57">
            <v>750</v>
          </cell>
          <cell r="V57">
            <v>9000</v>
          </cell>
        </row>
        <row r="58">
          <cell r="A58" t="str">
            <v>4330 · Meetings-Add'l</v>
          </cell>
          <cell r="G58" t="str">
            <v>4330 · Meetings-Add'l</v>
          </cell>
          <cell r="J58">
            <v>250</v>
          </cell>
          <cell r="K58">
            <v>250</v>
          </cell>
          <cell r="L58">
            <v>250</v>
          </cell>
          <cell r="M58">
            <v>250</v>
          </cell>
          <cell r="N58">
            <v>250</v>
          </cell>
          <cell r="O58">
            <v>250</v>
          </cell>
          <cell r="P58">
            <v>250</v>
          </cell>
          <cell r="Q58">
            <v>250</v>
          </cell>
          <cell r="R58">
            <v>250</v>
          </cell>
          <cell r="S58">
            <v>500</v>
          </cell>
          <cell r="T58">
            <v>500</v>
          </cell>
          <cell r="U58">
            <v>500</v>
          </cell>
          <cell r="V58">
            <v>3750</v>
          </cell>
        </row>
        <row r="59">
          <cell r="A59" t="str">
            <v>4332 · Meetings-Overtime-1st Hour</v>
          </cell>
          <cell r="G59" t="str">
            <v>4332 · Meetings-Overtime-1st Hour</v>
          </cell>
          <cell r="J59">
            <v>948.71794871794862</v>
          </cell>
          <cell r="K59">
            <v>948.71794871794862</v>
          </cell>
          <cell r="L59">
            <v>1153.8461538461538</v>
          </cell>
          <cell r="M59">
            <v>1628.2051282051279</v>
          </cell>
          <cell r="N59">
            <v>923.07692307692298</v>
          </cell>
          <cell r="O59">
            <v>0</v>
          </cell>
          <cell r="P59">
            <v>0</v>
          </cell>
          <cell r="Q59">
            <v>820.51282051282044</v>
          </cell>
          <cell r="R59">
            <v>692.30769230769226</v>
          </cell>
          <cell r="S59">
            <v>807.69230769230762</v>
          </cell>
          <cell r="T59">
            <v>923.07692307692298</v>
          </cell>
          <cell r="U59">
            <v>800</v>
          </cell>
          <cell r="V59">
            <v>9646.1538461538457</v>
          </cell>
        </row>
        <row r="60">
          <cell r="A60" t="str">
            <v>4336 · Meetings - Special - Hour After</v>
          </cell>
          <cell r="G60" t="str">
            <v>4336 · Meetings - Special - Hour After</v>
          </cell>
          <cell r="J60">
            <v>395.06688963210706</v>
          </cell>
          <cell r="K60">
            <v>790.13377926421413</v>
          </cell>
          <cell r="L60">
            <v>65.844481605351177</v>
          </cell>
          <cell r="M60">
            <v>855.97826086956525</v>
          </cell>
          <cell r="N60">
            <v>263.37792642140471</v>
          </cell>
          <cell r="O60">
            <v>0</v>
          </cell>
          <cell r="P60">
            <v>0</v>
          </cell>
          <cell r="Q60">
            <v>263.37792642140471</v>
          </cell>
          <cell r="R60">
            <v>460.91137123745824</v>
          </cell>
          <cell r="S60">
            <v>1514.4230769230771</v>
          </cell>
          <cell r="T60">
            <v>0</v>
          </cell>
          <cell r="U60">
            <v>500</v>
          </cell>
          <cell r="V60">
            <v>5109.1137123745821</v>
          </cell>
        </row>
        <row r="61">
          <cell r="A61" t="str">
            <v>4338 · Original</v>
          </cell>
          <cell r="G61" t="str">
            <v>4338 · Original</v>
          </cell>
          <cell r="J61">
            <v>135563.93038140977</v>
          </cell>
          <cell r="K61">
            <v>141148.5173238102</v>
          </cell>
          <cell r="L61">
            <v>154047.67506625541</v>
          </cell>
          <cell r="M61">
            <v>161111.16537638096</v>
          </cell>
          <cell r="N61">
            <v>172285.41214346598</v>
          </cell>
          <cell r="O61">
            <v>185037.81314214793</v>
          </cell>
          <cell r="P61">
            <v>194181.80072837626</v>
          </cell>
          <cell r="Q61">
            <v>184510.70653616785</v>
          </cell>
          <cell r="R61">
            <v>187968.34288405668</v>
          </cell>
          <cell r="S61">
            <v>201126.12985104616</v>
          </cell>
          <cell r="T61">
            <v>186505.64636006948</v>
          </cell>
          <cell r="U61">
            <v>170000</v>
          </cell>
          <cell r="V61">
            <v>2073487.1397931867</v>
          </cell>
        </row>
        <row r="62">
          <cell r="A62" t="str">
            <v>4340 · Real Time-1st Hour</v>
          </cell>
          <cell r="G62" t="str">
            <v>4340 · Real Time-1st Hour</v>
          </cell>
          <cell r="J62">
            <v>500</v>
          </cell>
          <cell r="K62">
            <v>500</v>
          </cell>
          <cell r="L62">
            <v>500</v>
          </cell>
          <cell r="M62">
            <v>500</v>
          </cell>
          <cell r="N62">
            <v>500</v>
          </cell>
          <cell r="O62">
            <v>500</v>
          </cell>
          <cell r="P62">
            <v>500</v>
          </cell>
          <cell r="Q62">
            <v>500</v>
          </cell>
          <cell r="R62">
            <v>500</v>
          </cell>
          <cell r="S62">
            <v>500</v>
          </cell>
          <cell r="T62">
            <v>500</v>
          </cell>
          <cell r="U62">
            <v>500</v>
          </cell>
          <cell r="V62">
            <v>6000</v>
          </cell>
        </row>
        <row r="63">
          <cell r="A63" t="str">
            <v>4342 · Real Time - CART</v>
          </cell>
          <cell r="G63" t="str">
            <v>4342 · Real Time - CART</v>
          </cell>
          <cell r="J63">
            <v>300</v>
          </cell>
          <cell r="K63">
            <v>300</v>
          </cell>
          <cell r="L63">
            <v>300</v>
          </cell>
          <cell r="M63">
            <v>300</v>
          </cell>
          <cell r="N63">
            <v>300</v>
          </cell>
          <cell r="O63">
            <v>300</v>
          </cell>
          <cell r="P63">
            <v>300</v>
          </cell>
          <cell r="Q63">
            <v>300</v>
          </cell>
          <cell r="R63">
            <v>300</v>
          </cell>
          <cell r="S63">
            <v>300</v>
          </cell>
          <cell r="T63">
            <v>300</v>
          </cell>
          <cell r="U63">
            <v>300</v>
          </cell>
          <cell r="V63">
            <v>3600</v>
          </cell>
        </row>
        <row r="64">
          <cell r="A64" t="str">
            <v>4344 · Realtime-Add'l</v>
          </cell>
          <cell r="G64" t="str">
            <v>4344 · Realtime-Add'l</v>
          </cell>
          <cell r="J64">
            <v>1000</v>
          </cell>
          <cell r="K64">
            <v>1000</v>
          </cell>
          <cell r="L64">
            <v>1000</v>
          </cell>
          <cell r="M64">
            <v>1500</v>
          </cell>
          <cell r="N64">
            <v>1500</v>
          </cell>
          <cell r="O64">
            <v>1500</v>
          </cell>
          <cell r="P64">
            <v>2000</v>
          </cell>
          <cell r="Q64">
            <v>2000</v>
          </cell>
          <cell r="R64">
            <v>2000</v>
          </cell>
          <cell r="S64">
            <v>2500</v>
          </cell>
          <cell r="T64">
            <v>2500</v>
          </cell>
          <cell r="U64">
            <v>2500</v>
          </cell>
          <cell r="V64">
            <v>21000</v>
          </cell>
        </row>
        <row r="65">
          <cell r="A65" t="str">
            <v>4346 · Realtime-Internet Hook Up</v>
          </cell>
          <cell r="G65" t="str">
            <v>4346 · Realtime-Internet Hook Up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4350 · Realtime-Overtime-Add'l</v>
          </cell>
          <cell r="G66" t="str">
            <v>4350 · Realtime-Overtime-Add'l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 t="str">
            <v>4352 · Realtime-Per page</v>
          </cell>
          <cell r="G67" t="str">
            <v>4352 · Realtime-Per page</v>
          </cell>
          <cell r="J67">
            <v>1750</v>
          </cell>
          <cell r="K67">
            <v>1750</v>
          </cell>
          <cell r="L67">
            <v>1750</v>
          </cell>
          <cell r="M67">
            <v>1750</v>
          </cell>
          <cell r="N67">
            <v>1750</v>
          </cell>
          <cell r="O67">
            <v>1750</v>
          </cell>
          <cell r="P67">
            <v>1750</v>
          </cell>
          <cell r="Q67">
            <v>1750</v>
          </cell>
          <cell r="R67">
            <v>1750</v>
          </cell>
          <cell r="S67">
            <v>1750</v>
          </cell>
          <cell r="T67">
            <v>1750</v>
          </cell>
          <cell r="U67">
            <v>1750</v>
          </cell>
          <cell r="V67">
            <v>21000</v>
          </cell>
        </row>
        <row r="68">
          <cell r="A68" t="str">
            <v>4354 · Realtime-Site Hook-Up</v>
          </cell>
          <cell r="G68" t="str">
            <v>4354 · Realtime-Site Hook-Up</v>
          </cell>
          <cell r="J68">
            <v>200</v>
          </cell>
          <cell r="K68">
            <v>200</v>
          </cell>
          <cell r="L68">
            <v>200</v>
          </cell>
          <cell r="M68">
            <v>200</v>
          </cell>
          <cell r="N68">
            <v>200</v>
          </cell>
          <cell r="O68">
            <v>200</v>
          </cell>
          <cell r="P68">
            <v>200</v>
          </cell>
          <cell r="Q68">
            <v>200</v>
          </cell>
          <cell r="R68">
            <v>200</v>
          </cell>
          <cell r="S68">
            <v>200</v>
          </cell>
          <cell r="T68">
            <v>200</v>
          </cell>
          <cell r="U68">
            <v>200</v>
          </cell>
          <cell r="V68">
            <v>2400</v>
          </cell>
        </row>
        <row r="69">
          <cell r="A69" t="str">
            <v>4356 · Realtime-Trial AM</v>
          </cell>
          <cell r="G69" t="str">
            <v>4356 · Realtime-Trial AM</v>
          </cell>
          <cell r="J69">
            <v>200</v>
          </cell>
          <cell r="K69">
            <v>200</v>
          </cell>
          <cell r="L69">
            <v>200</v>
          </cell>
          <cell r="M69">
            <v>200</v>
          </cell>
          <cell r="N69">
            <v>200</v>
          </cell>
          <cell r="O69">
            <v>200</v>
          </cell>
          <cell r="P69">
            <v>200</v>
          </cell>
          <cell r="Q69">
            <v>200</v>
          </cell>
          <cell r="R69">
            <v>200</v>
          </cell>
          <cell r="S69">
            <v>200</v>
          </cell>
          <cell r="T69">
            <v>200</v>
          </cell>
          <cell r="U69">
            <v>200</v>
          </cell>
          <cell r="V69">
            <v>2400</v>
          </cell>
        </row>
        <row r="70">
          <cell r="A70" t="str">
            <v>4358 · Realtime-Trial PM</v>
          </cell>
          <cell r="G70" t="str">
            <v>4358 · Realtime-Trial PM</v>
          </cell>
          <cell r="J70">
            <v>100</v>
          </cell>
          <cell r="K70">
            <v>100</v>
          </cell>
          <cell r="L70">
            <v>100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  <cell r="R70">
            <v>100</v>
          </cell>
          <cell r="S70">
            <v>100</v>
          </cell>
          <cell r="T70">
            <v>100</v>
          </cell>
          <cell r="U70">
            <v>100</v>
          </cell>
          <cell r="V70">
            <v>1200</v>
          </cell>
        </row>
        <row r="71">
          <cell r="A71" t="str">
            <v>4360 · Record Pick-ups</v>
          </cell>
          <cell r="G71" t="str">
            <v>4360 · Record Pick-ups</v>
          </cell>
          <cell r="J71">
            <v>1500</v>
          </cell>
          <cell r="K71">
            <v>1500</v>
          </cell>
          <cell r="L71">
            <v>1500</v>
          </cell>
          <cell r="M71">
            <v>2000</v>
          </cell>
          <cell r="N71">
            <v>2000</v>
          </cell>
          <cell r="O71">
            <v>2000</v>
          </cell>
          <cell r="P71">
            <v>2500</v>
          </cell>
          <cell r="Q71">
            <v>2500</v>
          </cell>
          <cell r="R71">
            <v>2500</v>
          </cell>
          <cell r="S71">
            <v>3000</v>
          </cell>
          <cell r="T71">
            <v>3000</v>
          </cell>
          <cell r="U71">
            <v>3000</v>
          </cell>
          <cell r="V71">
            <v>27000</v>
          </cell>
        </row>
        <row r="72">
          <cell r="A72" t="str">
            <v>4364 · Trial AM</v>
          </cell>
          <cell r="G72" t="str">
            <v>4364 · Trial AM</v>
          </cell>
          <cell r="J72">
            <v>7426.706650050528</v>
          </cell>
          <cell r="K72">
            <v>8087.9202678642378</v>
          </cell>
          <cell r="L72">
            <v>8793.12753526292</v>
          </cell>
          <cell r="M72">
            <v>7817.5586519127437</v>
          </cell>
          <cell r="N72">
            <v>7502.2755334007034</v>
          </cell>
          <cell r="O72">
            <v>10419.07567417988</v>
          </cell>
          <cell r="P72">
            <v>12552.319632438932</v>
          </cell>
          <cell r="Q72">
            <v>9245.0061734815499</v>
          </cell>
          <cell r="R72">
            <v>8544.6269179147657</v>
          </cell>
          <cell r="S72">
            <v>9174.9682479248713</v>
          </cell>
          <cell r="T72">
            <v>12610.328496479946</v>
          </cell>
          <cell r="U72">
            <v>8500</v>
          </cell>
          <cell r="V72">
            <v>110673.91378091107</v>
          </cell>
        </row>
        <row r="73">
          <cell r="A73" t="str">
            <v>4366 · Trial PM</v>
          </cell>
          <cell r="G73" t="str">
            <v>4366 · Trial PM</v>
          </cell>
          <cell r="J73">
            <v>6710.5960205000629</v>
          </cell>
          <cell r="K73">
            <v>7238.1456738002253</v>
          </cell>
          <cell r="L73">
            <v>7929.105924025379</v>
          </cell>
          <cell r="M73">
            <v>7697.682092250282</v>
          </cell>
          <cell r="N73">
            <v>6354.139056375172</v>
          </cell>
          <cell r="O73">
            <v>9829.4701537504698</v>
          </cell>
          <cell r="P73">
            <v>11729.83438347556</v>
          </cell>
          <cell r="Q73">
            <v>8179.3377148003501</v>
          </cell>
          <cell r="R73">
            <v>8522.5777796178645</v>
          </cell>
          <cell r="S73">
            <v>8851.2118842303789</v>
          </cell>
          <cell r="T73">
            <v>13163.621634756813</v>
          </cell>
          <cell r="U73">
            <v>7500</v>
          </cell>
          <cell r="V73">
            <v>103705.72231758255</v>
          </cell>
        </row>
        <row r="74">
          <cell r="A74" t="str">
            <v>4370 · Unedited ASCII-per page</v>
          </cell>
          <cell r="G74" t="str">
            <v>4370 · Unedited ASCII-per page</v>
          </cell>
          <cell r="J74">
            <v>2489.3435872311343</v>
          </cell>
          <cell r="K74">
            <v>1759.6705609172832</v>
          </cell>
          <cell r="L74">
            <v>2629.1132916182137</v>
          </cell>
          <cell r="M74">
            <v>2801.8067495718528</v>
          </cell>
          <cell r="N74">
            <v>2814.9440168845513</v>
          </cell>
          <cell r="O74">
            <v>3326.2738302286748</v>
          </cell>
          <cell r="P74">
            <v>3805.1909146760781</v>
          </cell>
          <cell r="Q74">
            <v>3759.9309570542146</v>
          </cell>
          <cell r="R74">
            <v>3505.2486315032206</v>
          </cell>
          <cell r="S74">
            <v>4191.7480649965091</v>
          </cell>
          <cell r="T74">
            <v>3608.3478671564153</v>
          </cell>
          <cell r="U74">
            <v>2500</v>
          </cell>
          <cell r="V74">
            <v>37191.618471838148</v>
          </cell>
        </row>
        <row r="75">
          <cell r="A75" t="str">
            <v>Total Reporter Revenue</v>
          </cell>
          <cell r="F75" t="str">
            <v>Total Reporter Revenue</v>
          </cell>
          <cell r="J75">
            <v>680338.0070475142</v>
          </cell>
          <cell r="K75">
            <v>688074.49300826411</v>
          </cell>
          <cell r="L75">
            <v>781979.3912004279</v>
          </cell>
          <cell r="M75">
            <v>815281.36071089189</v>
          </cell>
          <cell r="N75">
            <v>824932.13257689739</v>
          </cell>
          <cell r="O75">
            <v>866089.92565396742</v>
          </cell>
          <cell r="P75">
            <v>916753.07366378617</v>
          </cell>
          <cell r="Q75">
            <v>905568.948277744</v>
          </cell>
          <cell r="R75">
            <v>918415.15494707925</v>
          </cell>
          <cell r="S75">
            <v>966808.96672395756</v>
          </cell>
          <cell r="T75">
            <v>913324.72084854578</v>
          </cell>
          <cell r="U75">
            <v>841224</v>
          </cell>
          <cell r="V75">
            <v>10118790.174659075</v>
          </cell>
        </row>
        <row r="76">
          <cell r="F76" t="str">
            <v>Video-In House</v>
          </cell>
        </row>
        <row r="77">
          <cell r="A77" t="str">
            <v>4404 · DVD/CD Copy</v>
          </cell>
          <cell r="G77" t="str">
            <v>4404 · DVD/CD Copy</v>
          </cell>
          <cell r="J77">
            <v>2137.735692950002</v>
          </cell>
          <cell r="K77">
            <v>2525.2828315400025</v>
          </cell>
          <cell r="L77">
            <v>2763.7733783646181</v>
          </cell>
          <cell r="M77">
            <v>3300.3771087200034</v>
          </cell>
          <cell r="N77">
            <v>3807.1695207223115</v>
          </cell>
          <cell r="O77">
            <v>2045.8725094192323</v>
          </cell>
          <cell r="P77">
            <v>1929.0564644784633</v>
          </cell>
          <cell r="Q77">
            <v>1988.6791011846174</v>
          </cell>
          <cell r="R77">
            <v>1869.4338277723095</v>
          </cell>
          <cell r="S77">
            <v>1988.6791011846174</v>
          </cell>
          <cell r="T77">
            <v>1630.9432809476939</v>
          </cell>
          <cell r="U77">
            <v>1500</v>
          </cell>
          <cell r="V77">
            <v>27487.002817283872</v>
          </cell>
        </row>
        <row r="78">
          <cell r="A78" t="str">
            <v>4406 · Video-MPEG1</v>
          </cell>
          <cell r="G78" t="str">
            <v>4406 · Video-MPEG1</v>
          </cell>
          <cell r="J78">
            <v>800</v>
          </cell>
          <cell r="K78">
            <v>800</v>
          </cell>
          <cell r="L78">
            <v>800</v>
          </cell>
          <cell r="M78">
            <v>900</v>
          </cell>
          <cell r="N78">
            <v>900</v>
          </cell>
          <cell r="O78">
            <v>900</v>
          </cell>
          <cell r="P78">
            <v>1000</v>
          </cell>
          <cell r="Q78">
            <v>1000</v>
          </cell>
          <cell r="R78">
            <v>1000</v>
          </cell>
          <cell r="S78">
            <v>1000</v>
          </cell>
          <cell r="T78">
            <v>1000</v>
          </cell>
          <cell r="U78">
            <v>1000</v>
          </cell>
          <cell r="V78">
            <v>11100</v>
          </cell>
        </row>
        <row r="79">
          <cell r="A79" t="str">
            <v>4410 · Video-SYNC</v>
          </cell>
          <cell r="G79" t="str">
            <v>4410 · Video-SYNC</v>
          </cell>
          <cell r="J79">
            <v>2792.189870822227</v>
          </cell>
          <cell r="K79">
            <v>2338.0702788599551</v>
          </cell>
          <cell r="L79">
            <v>2279.7217380903562</v>
          </cell>
          <cell r="M79">
            <v>2476.3686692638912</v>
          </cell>
          <cell r="N79">
            <v>3195.9580684847242</v>
          </cell>
          <cell r="O79">
            <v>3651.5967808078735</v>
          </cell>
          <cell r="P79">
            <v>3967.4864158294031</v>
          </cell>
          <cell r="Q79">
            <v>3974.2746565511588</v>
          </cell>
          <cell r="R79">
            <v>4221.1451712118105</v>
          </cell>
          <cell r="S79">
            <v>4614.8951712118105</v>
          </cell>
          <cell r="T79">
            <v>3800.9124461759279</v>
          </cell>
          <cell r="U79">
            <v>3400</v>
          </cell>
          <cell r="V79">
            <v>40712.619267309135</v>
          </cell>
        </row>
        <row r="80">
          <cell r="A80" t="str">
            <v>4412 · Video Document Pro Package</v>
          </cell>
          <cell r="G80" t="str">
            <v>4412 · Video Document Pro Package</v>
          </cell>
          <cell r="J80">
            <v>500</v>
          </cell>
          <cell r="K80">
            <v>500</v>
          </cell>
          <cell r="L80">
            <v>500</v>
          </cell>
          <cell r="M80">
            <v>500</v>
          </cell>
          <cell r="N80">
            <v>500</v>
          </cell>
          <cell r="O80">
            <v>500</v>
          </cell>
          <cell r="P80">
            <v>500</v>
          </cell>
          <cell r="Q80">
            <v>500</v>
          </cell>
          <cell r="R80">
            <v>500</v>
          </cell>
          <cell r="S80">
            <v>500</v>
          </cell>
          <cell r="T80">
            <v>500</v>
          </cell>
          <cell r="U80">
            <v>500</v>
          </cell>
          <cell r="V80">
            <v>6000</v>
          </cell>
        </row>
        <row r="81">
          <cell r="A81" t="str">
            <v>4416 · Videographer-Add'l</v>
          </cell>
          <cell r="G81" t="str">
            <v>4416 · Videographer-Add'l</v>
          </cell>
          <cell r="J81">
            <v>6025.0616081202388</v>
          </cell>
          <cell r="K81">
            <v>7698.8356809823044</v>
          </cell>
          <cell r="L81">
            <v>9841.9653412875359</v>
          </cell>
          <cell r="M81">
            <v>8925.9031892363382</v>
          </cell>
          <cell r="N81">
            <v>8893.075837942717</v>
          </cell>
          <cell r="O81">
            <v>8177.0015348527404</v>
          </cell>
          <cell r="P81">
            <v>8193.1988908516978</v>
          </cell>
          <cell r="Q81">
            <v>8489.5007116793604</v>
          </cell>
          <cell r="R81">
            <v>7258.1336905968546</v>
          </cell>
          <cell r="S81">
            <v>7948.8264964814216</v>
          </cell>
          <cell r="T81">
            <v>8105.389310185049</v>
          </cell>
          <cell r="U81">
            <v>7500</v>
          </cell>
          <cell r="V81">
            <v>97056.892292216246</v>
          </cell>
        </row>
        <row r="82">
          <cell r="A82" t="str">
            <v>4418 · Videographer-Per Diem</v>
          </cell>
          <cell r="G82" t="str">
            <v>4418 · Videographer-Per Diem</v>
          </cell>
          <cell r="J82">
            <v>9460.8479475015611</v>
          </cell>
          <cell r="K82">
            <v>10841.350268429809</v>
          </cell>
          <cell r="L82">
            <v>10097.623845720895</v>
          </cell>
          <cell r="M82">
            <v>11377.992452730996</v>
          </cell>
          <cell r="N82">
            <v>11374.67953872131</v>
          </cell>
          <cell r="O82">
            <v>11036.80592339236</v>
          </cell>
          <cell r="P82">
            <v>12053.384053321046</v>
          </cell>
          <cell r="Q82">
            <v>11299.128542469431</v>
          </cell>
          <cell r="R82">
            <v>12256.805244586563</v>
          </cell>
          <cell r="S82">
            <v>13003.858724896556</v>
          </cell>
          <cell r="T82">
            <v>12985.413793210088</v>
          </cell>
          <cell r="U82">
            <v>10515</v>
          </cell>
          <cell r="V82">
            <v>136302.89033498062</v>
          </cell>
        </row>
        <row r="83">
          <cell r="A83" t="str">
            <v>4420 · Videographer - Editing</v>
          </cell>
          <cell r="G83" t="str">
            <v>4420 · Videographer - Editing</v>
          </cell>
          <cell r="J83">
            <v>500</v>
          </cell>
          <cell r="K83">
            <v>500</v>
          </cell>
          <cell r="L83">
            <v>500</v>
          </cell>
          <cell r="M83">
            <v>500</v>
          </cell>
          <cell r="N83">
            <v>500</v>
          </cell>
          <cell r="O83">
            <v>500</v>
          </cell>
          <cell r="P83">
            <v>500</v>
          </cell>
          <cell r="Q83">
            <v>500</v>
          </cell>
          <cell r="R83">
            <v>500</v>
          </cell>
          <cell r="S83">
            <v>500</v>
          </cell>
          <cell r="T83">
            <v>500</v>
          </cell>
          <cell r="U83">
            <v>500</v>
          </cell>
          <cell r="V83">
            <v>6000</v>
          </cell>
        </row>
        <row r="84">
          <cell r="A84" t="str">
            <v>4425 · Trial Technology</v>
          </cell>
          <cell r="G84" t="str">
            <v>4425 · Trial Technology</v>
          </cell>
          <cell r="J84">
            <v>1000</v>
          </cell>
          <cell r="K84">
            <v>1000</v>
          </cell>
          <cell r="L84">
            <v>1000</v>
          </cell>
          <cell r="M84">
            <v>1000</v>
          </cell>
          <cell r="N84">
            <v>1000</v>
          </cell>
          <cell r="O84">
            <v>1000</v>
          </cell>
          <cell r="P84">
            <v>1000</v>
          </cell>
          <cell r="Q84">
            <v>1000</v>
          </cell>
          <cell r="R84">
            <v>1000</v>
          </cell>
          <cell r="S84">
            <v>1000</v>
          </cell>
          <cell r="T84">
            <v>1000</v>
          </cell>
          <cell r="U84">
            <v>1000</v>
          </cell>
          <cell r="V84">
            <v>12000</v>
          </cell>
        </row>
        <row r="85">
          <cell r="A85" t="str">
            <v>4430 · VTC-Call Origination</v>
          </cell>
          <cell r="G85" t="str">
            <v>4430 · VTC-Call Origination</v>
          </cell>
          <cell r="J85">
            <v>200</v>
          </cell>
          <cell r="K85">
            <v>200</v>
          </cell>
          <cell r="L85">
            <v>200</v>
          </cell>
          <cell r="M85">
            <v>200</v>
          </cell>
          <cell r="N85">
            <v>200</v>
          </cell>
          <cell r="O85">
            <v>200</v>
          </cell>
          <cell r="P85">
            <v>200</v>
          </cell>
          <cell r="Q85">
            <v>200</v>
          </cell>
          <cell r="R85">
            <v>200</v>
          </cell>
          <cell r="S85">
            <v>200</v>
          </cell>
          <cell r="T85">
            <v>200</v>
          </cell>
          <cell r="U85">
            <v>200</v>
          </cell>
          <cell r="V85">
            <v>2400</v>
          </cell>
        </row>
        <row r="86">
          <cell r="A86" t="str">
            <v>4431 · VTC-Local Site</v>
          </cell>
          <cell r="G86" t="str">
            <v>4431 · VTC-Local Site</v>
          </cell>
          <cell r="J86">
            <v>7229.3954056837929</v>
          </cell>
          <cell r="K86">
            <v>9331.6817378817959</v>
          </cell>
          <cell r="L86">
            <v>10001.596884799883</v>
          </cell>
          <cell r="M86">
            <v>8559.4025448592056</v>
          </cell>
          <cell r="N86">
            <v>10400.781126101685</v>
          </cell>
          <cell r="O86">
            <v>12920.20434699723</v>
          </cell>
          <cell r="P86">
            <v>8808.5742067323408</v>
          </cell>
          <cell r="Q86">
            <v>9168.8052378975044</v>
          </cell>
          <cell r="R86">
            <v>10171.930100906144</v>
          </cell>
          <cell r="S86">
            <v>10217.188228126177</v>
          </cell>
          <cell r="T86">
            <v>7816.8777688049468</v>
          </cell>
          <cell r="U86">
            <v>7200</v>
          </cell>
          <cell r="V86">
            <v>111826.43758879071</v>
          </cell>
        </row>
        <row r="87">
          <cell r="A87" t="str">
            <v>4433 · VTC-Orange to Orange</v>
          </cell>
          <cell r="G87" t="str">
            <v>4433 · VTC-Orange to Orange</v>
          </cell>
          <cell r="J87">
            <v>500</v>
          </cell>
          <cell r="K87">
            <v>500</v>
          </cell>
          <cell r="L87">
            <v>500</v>
          </cell>
          <cell r="M87">
            <v>700</v>
          </cell>
          <cell r="N87">
            <v>700</v>
          </cell>
          <cell r="O87">
            <v>700</v>
          </cell>
          <cell r="P87">
            <v>800</v>
          </cell>
          <cell r="Q87">
            <v>800</v>
          </cell>
          <cell r="R87">
            <v>800</v>
          </cell>
          <cell r="S87">
            <v>1000</v>
          </cell>
          <cell r="T87">
            <v>1000</v>
          </cell>
          <cell r="U87">
            <v>1000</v>
          </cell>
          <cell r="V87">
            <v>9000</v>
          </cell>
        </row>
        <row r="88">
          <cell r="A88" t="str">
            <v>4434 · VTC-Remote Location</v>
          </cell>
          <cell r="G88" t="str">
            <v>4434 · VTC-Remote Location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 t="str">
            <v>4435 · VTC - Per Hour - Bridge</v>
          </cell>
          <cell r="G89" t="str">
            <v>4435 · VTC - Per Hour - Bridge</v>
          </cell>
          <cell r="J89">
            <v>250</v>
          </cell>
          <cell r="K89">
            <v>250</v>
          </cell>
          <cell r="L89">
            <v>250</v>
          </cell>
          <cell r="M89">
            <v>250</v>
          </cell>
          <cell r="N89">
            <v>250</v>
          </cell>
          <cell r="O89">
            <v>250</v>
          </cell>
          <cell r="P89">
            <v>250</v>
          </cell>
          <cell r="Q89">
            <v>250</v>
          </cell>
          <cell r="R89">
            <v>250</v>
          </cell>
          <cell r="S89">
            <v>250</v>
          </cell>
          <cell r="T89">
            <v>250</v>
          </cell>
          <cell r="U89">
            <v>250</v>
          </cell>
          <cell r="V89">
            <v>3000</v>
          </cell>
        </row>
        <row r="90">
          <cell r="A90" t="str">
            <v>4438 · OrangeConnect</v>
          </cell>
          <cell r="G90" t="str">
            <v>4438 · OrangeConnect</v>
          </cell>
          <cell r="J90">
            <v>1475</v>
          </cell>
          <cell r="K90">
            <v>1475</v>
          </cell>
          <cell r="L90">
            <v>1475</v>
          </cell>
          <cell r="M90">
            <v>1575</v>
          </cell>
          <cell r="N90">
            <v>1575</v>
          </cell>
          <cell r="O90">
            <v>1575</v>
          </cell>
          <cell r="P90">
            <v>1675</v>
          </cell>
          <cell r="Q90">
            <v>1675</v>
          </cell>
          <cell r="R90">
            <v>1675</v>
          </cell>
          <cell r="S90">
            <v>1775</v>
          </cell>
          <cell r="T90">
            <v>1775</v>
          </cell>
          <cell r="U90">
            <v>1500</v>
          </cell>
          <cell r="V90">
            <v>19225</v>
          </cell>
        </row>
        <row r="91">
          <cell r="A91" t="str">
            <v>4439 · Two Camera</v>
          </cell>
          <cell r="G91" t="str">
            <v>4439 · Two Camera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 t="str">
            <v>Total Video-In House</v>
          </cell>
          <cell r="F92" t="str">
            <v>Total Video-In House</v>
          </cell>
          <cell r="J92">
            <v>32870.230525077823</v>
          </cell>
          <cell r="K92">
            <v>37960.220797693866</v>
          </cell>
          <cell r="L92">
            <v>40209.68118826329</v>
          </cell>
          <cell r="M92">
            <v>40265.043964810437</v>
          </cell>
          <cell r="N92">
            <v>43296.664091972751</v>
          </cell>
          <cell r="O92">
            <v>43456.48109546944</v>
          </cell>
          <cell r="P92">
            <v>40876.700031212953</v>
          </cell>
          <cell r="Q92">
            <v>40845.388249782074</v>
          </cell>
          <cell r="R92">
            <v>41702.448035073685</v>
          </cell>
          <cell r="S92">
            <v>43998.447721900586</v>
          </cell>
          <cell r="T92">
            <v>40564.536599323706</v>
          </cell>
          <cell r="U92">
            <v>36065</v>
          </cell>
          <cell r="V92">
            <v>482110.84230058058</v>
          </cell>
        </row>
        <row r="93">
          <cell r="F93" t="str">
            <v>Video-Outsourced</v>
          </cell>
        </row>
        <row r="94">
          <cell r="A94" t="str">
            <v>4450 · DVD/CD Copy</v>
          </cell>
          <cell r="G94" t="str">
            <v>4450 · DVD/CD Copy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 t="str">
            <v>4454 · Per Hour of Sync</v>
          </cell>
          <cell r="G95" t="str">
            <v>4454 · Per Hour of Sync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 t="str">
            <v>4456 · Video-MPEG</v>
          </cell>
          <cell r="G96" t="str">
            <v>4456 · Video-MPEG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 t="str">
            <v>4458 · Video-Overtime-Add'l</v>
          </cell>
          <cell r="G97" t="str">
            <v>4458 · Video-Overtime-Add'l</v>
          </cell>
          <cell r="J97">
            <v>1000</v>
          </cell>
          <cell r="K97">
            <v>1000</v>
          </cell>
          <cell r="L97">
            <v>1000</v>
          </cell>
          <cell r="M97">
            <v>1500</v>
          </cell>
          <cell r="N97">
            <v>1500</v>
          </cell>
          <cell r="O97">
            <v>1500</v>
          </cell>
          <cell r="P97">
            <v>2000</v>
          </cell>
          <cell r="Q97">
            <v>2000</v>
          </cell>
          <cell r="R97">
            <v>2000</v>
          </cell>
          <cell r="S97">
            <v>2500</v>
          </cell>
          <cell r="T97">
            <v>2500</v>
          </cell>
          <cell r="U97">
            <v>2500</v>
          </cell>
          <cell r="V97">
            <v>21000</v>
          </cell>
        </row>
        <row r="98">
          <cell r="A98" t="str">
            <v>4460 · Video-SYNC</v>
          </cell>
          <cell r="G98" t="str">
            <v>4460 · Video-SYNC</v>
          </cell>
          <cell r="J98">
            <v>75</v>
          </cell>
          <cell r="K98">
            <v>75</v>
          </cell>
          <cell r="L98">
            <v>75</v>
          </cell>
          <cell r="M98">
            <v>75</v>
          </cell>
          <cell r="N98">
            <v>75</v>
          </cell>
          <cell r="O98">
            <v>75</v>
          </cell>
          <cell r="P98">
            <v>75</v>
          </cell>
          <cell r="Q98">
            <v>75</v>
          </cell>
          <cell r="R98">
            <v>75</v>
          </cell>
          <cell r="S98">
            <v>75</v>
          </cell>
          <cell r="T98">
            <v>75</v>
          </cell>
          <cell r="U98">
            <v>75</v>
          </cell>
          <cell r="V98">
            <v>900</v>
          </cell>
        </row>
        <row r="99">
          <cell r="A99" t="str">
            <v>4462 · Videographer-Add'l</v>
          </cell>
          <cell r="G99" t="str">
            <v>4462 · Videographer-Add'l</v>
          </cell>
          <cell r="J99">
            <v>9161.5093027494713</v>
          </cell>
          <cell r="K99">
            <v>9179.3340209183443</v>
          </cell>
          <cell r="L99">
            <v>10752.555783896794</v>
          </cell>
          <cell r="M99">
            <v>10474.412097796872</v>
          </cell>
          <cell r="N99">
            <v>11497.854571543799</v>
          </cell>
          <cell r="O99">
            <v>11138.920072682198</v>
          </cell>
          <cell r="P99">
            <v>11689.063133225423</v>
          </cell>
          <cell r="Q99">
            <v>12264.502481113985</v>
          </cell>
          <cell r="R99">
            <v>11947.327285001853</v>
          </cell>
          <cell r="S99">
            <v>12736.23898827702</v>
          </cell>
          <cell r="T99">
            <v>12755.666025751358</v>
          </cell>
          <cell r="U99">
            <v>13470</v>
          </cell>
          <cell r="V99">
            <v>137067.38376295712</v>
          </cell>
        </row>
        <row r="100">
          <cell r="A100" t="str">
            <v>4464 · Videographer-Edits</v>
          </cell>
          <cell r="G100" t="str">
            <v>4464 · Videographer-Edits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4466 · Videographer-Per diem</v>
          </cell>
          <cell r="G101" t="str">
            <v>4466 · Videographer-Per diem</v>
          </cell>
          <cell r="J101">
            <v>18767.730129071653</v>
          </cell>
          <cell r="K101">
            <v>20207.022398982812</v>
          </cell>
          <cell r="L101">
            <v>22357.734871934241</v>
          </cell>
          <cell r="M101">
            <v>23080.850121809828</v>
          </cell>
          <cell r="N101">
            <v>25984.701968016208</v>
          </cell>
          <cell r="O101">
            <v>23907.02038931497</v>
          </cell>
          <cell r="P101">
            <v>24569.491744196715</v>
          </cell>
          <cell r="Q101">
            <v>23031.792676057335</v>
          </cell>
          <cell r="R101">
            <v>25864.243201591071</v>
          </cell>
          <cell r="S101">
            <v>24415.105074630028</v>
          </cell>
          <cell r="T101">
            <v>23853.207975830388</v>
          </cell>
          <cell r="U101">
            <v>24500</v>
          </cell>
          <cell r="V101">
            <v>280538.90055143525</v>
          </cell>
        </row>
        <row r="102">
          <cell r="A102" t="str">
            <v>4468 · VTC - Per Hour - IP</v>
          </cell>
          <cell r="G102" t="str">
            <v>4468 · VTC - Per Hour - IP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 t="str">
            <v>4470 · VTC Local Site</v>
          </cell>
          <cell r="G103" t="str">
            <v>4470 · VTC Local Site</v>
          </cell>
          <cell r="J103">
            <v>750</v>
          </cell>
          <cell r="K103">
            <v>750</v>
          </cell>
          <cell r="L103">
            <v>750</v>
          </cell>
          <cell r="M103">
            <v>1000</v>
          </cell>
          <cell r="N103">
            <v>1000</v>
          </cell>
          <cell r="O103">
            <v>1000</v>
          </cell>
          <cell r="P103">
            <v>1250</v>
          </cell>
          <cell r="Q103">
            <v>1250</v>
          </cell>
          <cell r="R103">
            <v>1250</v>
          </cell>
          <cell r="S103">
            <v>1500</v>
          </cell>
          <cell r="T103">
            <v>1500</v>
          </cell>
          <cell r="U103">
            <v>1500</v>
          </cell>
          <cell r="V103">
            <v>13500</v>
          </cell>
        </row>
        <row r="104">
          <cell r="A104" t="str">
            <v>4474 · VTC Remote Location</v>
          </cell>
          <cell r="G104" t="str">
            <v>4474 · VTC Remote Location</v>
          </cell>
          <cell r="J104">
            <v>3500</v>
          </cell>
          <cell r="K104">
            <v>5000</v>
          </cell>
          <cell r="L104">
            <v>6750</v>
          </cell>
          <cell r="M104">
            <v>6000</v>
          </cell>
          <cell r="N104">
            <v>8000</v>
          </cell>
          <cell r="O104">
            <v>7000</v>
          </cell>
          <cell r="P104">
            <v>6500</v>
          </cell>
          <cell r="Q104">
            <v>7000</v>
          </cell>
          <cell r="R104">
            <v>7500</v>
          </cell>
          <cell r="S104">
            <v>6500</v>
          </cell>
          <cell r="T104">
            <v>6000</v>
          </cell>
          <cell r="U104">
            <v>6000</v>
          </cell>
          <cell r="V104">
            <v>75750</v>
          </cell>
        </row>
        <row r="105">
          <cell r="A105" t="str">
            <v>Total Video-Outsourced</v>
          </cell>
          <cell r="F105" t="str">
            <v>Total Video-Outsourced</v>
          </cell>
          <cell r="J105">
            <v>33254.239431821123</v>
          </cell>
          <cell r="K105">
            <v>36211.35641990116</v>
          </cell>
          <cell r="L105">
            <v>41685.290655831035</v>
          </cell>
          <cell r="M105">
            <v>42130.262219606702</v>
          </cell>
          <cell r="N105">
            <v>48057.556539560006</v>
          </cell>
          <cell r="O105">
            <v>44620.940461997168</v>
          </cell>
          <cell r="P105">
            <v>46083.554877422139</v>
          </cell>
          <cell r="Q105">
            <v>45621.29515717132</v>
          </cell>
          <cell r="R105">
            <v>48636.570486592922</v>
          </cell>
          <cell r="S105">
            <v>47726.344062907046</v>
          </cell>
          <cell r="T105">
            <v>46683.874001581746</v>
          </cell>
          <cell r="U105">
            <v>48045</v>
          </cell>
          <cell r="V105">
            <v>528756.28431439237</v>
          </cell>
        </row>
        <row r="106">
          <cell r="F106" t="str">
            <v>New Business Revenue</v>
          </cell>
        </row>
        <row r="107">
          <cell r="A107" t="str">
            <v>4502 · New Business -- Undefined</v>
          </cell>
          <cell r="G107" t="str">
            <v>4502 · New Business -- Undefined</v>
          </cell>
          <cell r="J107">
            <v>0</v>
          </cell>
          <cell r="K107">
            <v>0</v>
          </cell>
          <cell r="L107">
            <v>0</v>
          </cell>
          <cell r="M107">
            <v>10000</v>
          </cell>
          <cell r="N107">
            <v>20000</v>
          </cell>
          <cell r="O107">
            <v>30000</v>
          </cell>
          <cell r="P107">
            <v>40000</v>
          </cell>
          <cell r="Q107">
            <v>50000</v>
          </cell>
          <cell r="R107">
            <v>60000</v>
          </cell>
          <cell r="S107">
            <v>70000</v>
          </cell>
          <cell r="T107">
            <v>80000</v>
          </cell>
          <cell r="U107">
            <v>90000</v>
          </cell>
          <cell r="V107">
            <v>450000</v>
          </cell>
        </row>
        <row r="108">
          <cell r="A108" t="str">
            <v>4999 · Account Reconcilation (RB &amp; QB)</v>
          </cell>
          <cell r="G108" t="str">
            <v>4999 · Account Reconcilation (RB &amp; QB)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A109" t="str">
            <v>Total New Business Revenue</v>
          </cell>
          <cell r="F109" t="str">
            <v>Total New Business Revenue</v>
          </cell>
          <cell r="J109">
            <v>0</v>
          </cell>
          <cell r="K109">
            <v>0</v>
          </cell>
          <cell r="L109">
            <v>0</v>
          </cell>
          <cell r="M109">
            <v>10000</v>
          </cell>
          <cell r="N109">
            <v>20000</v>
          </cell>
          <cell r="O109">
            <v>30000</v>
          </cell>
          <cell r="P109">
            <v>40000</v>
          </cell>
          <cell r="Q109">
            <v>50000</v>
          </cell>
          <cell r="R109">
            <v>60000</v>
          </cell>
          <cell r="S109">
            <v>70000</v>
          </cell>
          <cell r="T109">
            <v>80000</v>
          </cell>
          <cell r="U109">
            <v>90000</v>
          </cell>
          <cell r="V109">
            <v>450000</v>
          </cell>
        </row>
        <row r="110">
          <cell r="F110" t="str">
            <v>Sub-Lease Income</v>
          </cell>
        </row>
        <row r="111">
          <cell r="A111" t="str">
            <v>4802 · Office Services - Ft Lauderdale</v>
          </cell>
          <cell r="G111" t="str">
            <v>4802 · Office Services - Ft Lauderdale</v>
          </cell>
          <cell r="J111">
            <v>2230</v>
          </cell>
          <cell r="K111">
            <v>2230</v>
          </cell>
          <cell r="L111">
            <v>2230</v>
          </cell>
          <cell r="M111">
            <v>2230</v>
          </cell>
          <cell r="N111">
            <v>2230</v>
          </cell>
          <cell r="O111">
            <v>2230</v>
          </cell>
          <cell r="P111">
            <v>2230</v>
          </cell>
          <cell r="Q111">
            <v>2230</v>
          </cell>
          <cell r="R111">
            <v>2230</v>
          </cell>
          <cell r="S111">
            <v>2230</v>
          </cell>
          <cell r="T111">
            <v>2230</v>
          </cell>
          <cell r="U111">
            <v>2230</v>
          </cell>
          <cell r="V111">
            <v>26760</v>
          </cell>
        </row>
        <row r="112">
          <cell r="A112" t="str">
            <v>4804 · Rent - Ft Lauderdale</v>
          </cell>
          <cell r="G112" t="str">
            <v>4804 · Rent - Ft Lauderdale</v>
          </cell>
          <cell r="J112">
            <v>768</v>
          </cell>
          <cell r="K112">
            <v>768</v>
          </cell>
          <cell r="L112">
            <v>768</v>
          </cell>
          <cell r="M112">
            <v>768</v>
          </cell>
          <cell r="N112">
            <v>768</v>
          </cell>
          <cell r="O112">
            <v>768</v>
          </cell>
          <cell r="P112">
            <v>768</v>
          </cell>
          <cell r="Q112">
            <v>768</v>
          </cell>
          <cell r="R112">
            <v>768</v>
          </cell>
          <cell r="S112">
            <v>768</v>
          </cell>
          <cell r="T112">
            <v>768</v>
          </cell>
          <cell r="U112">
            <v>768</v>
          </cell>
          <cell r="V112">
            <v>9216</v>
          </cell>
        </row>
        <row r="113">
          <cell r="A113" t="str">
            <v>Total Sub-Lease Income</v>
          </cell>
          <cell r="F113" t="str">
            <v>Total Sub-Lease Income</v>
          </cell>
          <cell r="J113">
            <v>2998</v>
          </cell>
          <cell r="K113">
            <v>2998</v>
          </cell>
          <cell r="L113">
            <v>2998</v>
          </cell>
          <cell r="M113">
            <v>2998</v>
          </cell>
          <cell r="N113">
            <v>2998</v>
          </cell>
          <cell r="O113">
            <v>2998</v>
          </cell>
          <cell r="P113">
            <v>2998</v>
          </cell>
          <cell r="Q113">
            <v>2998</v>
          </cell>
          <cell r="R113">
            <v>2998</v>
          </cell>
          <cell r="S113">
            <v>2998</v>
          </cell>
          <cell r="T113">
            <v>2998</v>
          </cell>
          <cell r="U113">
            <v>2998</v>
          </cell>
          <cell r="V113">
            <v>35976</v>
          </cell>
        </row>
        <row r="114">
          <cell r="F114" t="str">
            <v>Discounts</v>
          </cell>
        </row>
        <row r="115">
          <cell r="A115" t="str">
            <v>4902 · Discounts</v>
          </cell>
          <cell r="G115" t="str">
            <v>4902 · Discounts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4904 · Job Loss</v>
          </cell>
          <cell r="G116" t="str">
            <v>4904 · Job Loss</v>
          </cell>
          <cell r="J116">
            <v>-2892.481648300668</v>
          </cell>
          <cell r="K116">
            <v>-2939.4170424608269</v>
          </cell>
          <cell r="L116">
            <v>-3287.3231197066325</v>
          </cell>
          <cell r="M116">
            <v>-3444.2742343560467</v>
          </cell>
          <cell r="N116">
            <v>-3540.9582163977029</v>
          </cell>
          <cell r="O116">
            <v>-3699.7271055206047</v>
          </cell>
          <cell r="P116">
            <v>-3934.7180818476486</v>
          </cell>
          <cell r="Q116">
            <v>-3939.5589237996869</v>
          </cell>
          <cell r="R116">
            <v>-4028.5020755477267</v>
          </cell>
          <cell r="S116">
            <v>-4236.7526208045765</v>
          </cell>
          <cell r="T116">
            <v>-4068.7000942082768</v>
          </cell>
          <cell r="U116">
            <v>-3906.0940259946919</v>
          </cell>
          <cell r="V116">
            <v>-43918.507188945085</v>
          </cell>
        </row>
        <row r="117">
          <cell r="A117" t="str">
            <v>Total Discounts</v>
          </cell>
          <cell r="F117" t="str">
            <v>Total Discounts</v>
          </cell>
          <cell r="J117">
            <v>-2892.481648300668</v>
          </cell>
          <cell r="K117">
            <v>-2939.4170424608269</v>
          </cell>
          <cell r="L117">
            <v>-3287.3231197066325</v>
          </cell>
          <cell r="M117">
            <v>-3444.2742343560467</v>
          </cell>
          <cell r="N117">
            <v>-3540.9582163977029</v>
          </cell>
          <cell r="O117">
            <v>-3699.7271055206047</v>
          </cell>
          <cell r="P117">
            <v>-3934.7180818476486</v>
          </cell>
          <cell r="Q117">
            <v>-3939.5589237996869</v>
          </cell>
          <cell r="R117">
            <v>-4028.5020755477267</v>
          </cell>
          <cell r="S117">
            <v>-4236.7526208045765</v>
          </cell>
          <cell r="T117">
            <v>-4068.7000942082768</v>
          </cell>
          <cell r="U117">
            <v>-3906.0940259946919</v>
          </cell>
          <cell r="V117">
            <v>-43918.507188945085</v>
          </cell>
        </row>
        <row r="118">
          <cell r="A118" t="str">
            <v>Total Income</v>
          </cell>
          <cell r="E118" t="str">
            <v>Total Income</v>
          </cell>
          <cell r="J118">
            <v>973467.17551342351</v>
          </cell>
          <cell r="K118">
            <v>989767.08719734987</v>
          </cell>
          <cell r="L118">
            <v>1107383.0802317341</v>
          </cell>
          <cell r="M118">
            <v>1160717.7009839609</v>
          </cell>
          <cell r="N118">
            <v>1193264.5327574341</v>
          </cell>
          <cell r="O118">
            <v>1246711.072865817</v>
          </cell>
          <cell r="P118">
            <v>1325816.3353114112</v>
          </cell>
          <cell r="Q118">
            <v>1327695.9130900975</v>
          </cell>
          <cell r="R118">
            <v>1357636.9409099838</v>
          </cell>
          <cell r="S118">
            <v>1427990.543588639</v>
          </cell>
          <cell r="T118">
            <v>1371418.842712376</v>
          </cell>
          <cell r="U118">
            <v>1306228.9152398093</v>
          </cell>
          <cell r="V118">
            <v>14788098.140402036</v>
          </cell>
        </row>
        <row r="119">
          <cell r="E119" t="str">
            <v>Cost of Goods Sold</v>
          </cell>
        </row>
        <row r="120">
          <cell r="F120" t="str">
            <v>Digital</v>
          </cell>
        </row>
        <row r="121">
          <cell r="A121" t="str">
            <v>5010 · Digital Resources</v>
          </cell>
          <cell r="G121" t="str">
            <v>5010 · Digital Resources</v>
          </cell>
          <cell r="J121">
            <v>5143.6934117688597</v>
          </cell>
          <cell r="K121">
            <v>5134.1150405469562</v>
          </cell>
          <cell r="L121">
            <v>5634.0769832337246</v>
          </cell>
          <cell r="M121">
            <v>5804.203319111818</v>
          </cell>
          <cell r="N121">
            <v>6079.5319249143058</v>
          </cell>
          <cell r="O121">
            <v>6147.6763104323391</v>
          </cell>
          <cell r="P121">
            <v>6571.9747468758242</v>
          </cell>
          <cell r="Q121">
            <v>6794.8218687187737</v>
          </cell>
          <cell r="R121">
            <v>6921.648842683654</v>
          </cell>
          <cell r="S121">
            <v>7374.2220602728803</v>
          </cell>
          <cell r="T121">
            <v>7255.185365909454</v>
          </cell>
          <cell r="U121">
            <v>7767.9768948249275</v>
          </cell>
          <cell r="V121">
            <v>76629.126769293507</v>
          </cell>
        </row>
        <row r="122">
          <cell r="A122" t="str">
            <v>5015 · Cell/Data Reimbursement</v>
          </cell>
          <cell r="G122" t="str">
            <v>5015 · Cell/Data Reimbursement</v>
          </cell>
          <cell r="J122">
            <v>150</v>
          </cell>
          <cell r="K122">
            <v>150</v>
          </cell>
          <cell r="L122">
            <v>150</v>
          </cell>
          <cell r="M122">
            <v>150</v>
          </cell>
          <cell r="N122">
            <v>150</v>
          </cell>
          <cell r="O122">
            <v>150</v>
          </cell>
          <cell r="P122">
            <v>150</v>
          </cell>
          <cell r="Q122">
            <v>150</v>
          </cell>
          <cell r="R122">
            <v>150</v>
          </cell>
          <cell r="S122">
            <v>150</v>
          </cell>
          <cell r="T122">
            <v>150</v>
          </cell>
          <cell r="U122">
            <v>150</v>
          </cell>
          <cell r="V122">
            <v>1800</v>
          </cell>
        </row>
        <row r="123">
          <cell r="A123" t="str">
            <v>5020 · Auto Reimbursement</v>
          </cell>
          <cell r="G123" t="str">
            <v>5020 · Auto Reimbursement</v>
          </cell>
          <cell r="J123">
            <v>1067.2508701714064</v>
          </cell>
          <cell r="K123">
            <v>1065.2634801380091</v>
          </cell>
          <cell r="L123">
            <v>1168.9992154686158</v>
          </cell>
          <cell r="M123">
            <v>1204.2982633452912</v>
          </cell>
          <cell r="N123">
            <v>1261.4254423201232</v>
          </cell>
          <cell r="O123">
            <v>1275.5645343925662</v>
          </cell>
          <cell r="P123">
            <v>1363.6010558676965</v>
          </cell>
          <cell r="Q123">
            <v>1409.8389953525643</v>
          </cell>
          <cell r="R123">
            <v>1436.1539771155767</v>
          </cell>
          <cell r="S123">
            <v>1530.0571555560418</v>
          </cell>
          <cell r="T123">
            <v>1505.3585575892539</v>
          </cell>
          <cell r="U123">
            <v>1611.7562686579938</v>
          </cell>
          <cell r="V123">
            <v>15899.567815975139</v>
          </cell>
        </row>
        <row r="124">
          <cell r="A124" t="str">
            <v>5025 · Delivery &amp; Postage</v>
          </cell>
          <cell r="G124" t="str">
            <v>5025 · Delivery &amp; Postage</v>
          </cell>
          <cell r="J124">
            <v>64.954764597201631</v>
          </cell>
          <cell r="K124">
            <v>64.833808545171038</v>
          </cell>
          <cell r="L124">
            <v>71.147347804815766</v>
          </cell>
          <cell r="M124">
            <v>73.295709927927973</v>
          </cell>
          <cell r="N124">
            <v>76.772570491945572</v>
          </cell>
          <cell r="O124">
            <v>77.633100497450457</v>
          </cell>
          <cell r="P124">
            <v>82.99115799657919</v>
          </cell>
          <cell r="Q124">
            <v>85.805280297755573</v>
          </cell>
          <cell r="R124">
            <v>87.406856359737702</v>
          </cell>
          <cell r="S124">
            <v>93.121968917621871</v>
          </cell>
          <cell r="T124">
            <v>91.618768815703973</v>
          </cell>
          <cell r="U124">
            <v>98.094320599551324</v>
          </cell>
          <cell r="V124">
            <v>967.67565485146224</v>
          </cell>
        </row>
        <row r="125">
          <cell r="A125" t="str">
            <v>5030 · Dues, Subscriptions &amp; Software</v>
          </cell>
          <cell r="G125" t="str">
            <v>5030 · Dues, Subscriptions &amp; Software</v>
          </cell>
          <cell r="J125">
            <v>152.46900213979777</v>
          </cell>
          <cell r="K125">
            <v>152.18508072663838</v>
          </cell>
          <cell r="L125">
            <v>167.00491783724723</v>
          </cell>
          <cell r="M125">
            <v>172.0477908455187</v>
          </cell>
          <cell r="N125">
            <v>180.20906221740842</v>
          </cell>
          <cell r="O125">
            <v>182.22899335047168</v>
          </cell>
          <cell r="P125">
            <v>194.80601807476751</v>
          </cell>
          <cell r="Q125">
            <v>201.41163695154191</v>
          </cell>
          <cell r="R125">
            <v>205.17103328737164</v>
          </cell>
          <cell r="S125">
            <v>218.58617710662534</v>
          </cell>
          <cell r="T125">
            <v>215.05769969658266</v>
          </cell>
          <cell r="U125">
            <v>230.25783050931642</v>
          </cell>
          <cell r="V125">
            <v>2271.4352427432877</v>
          </cell>
        </row>
        <row r="126">
          <cell r="A126" t="str">
            <v>5035 · Employee Meals</v>
          </cell>
          <cell r="G126" t="str">
            <v>5035 · Employee Meals</v>
          </cell>
          <cell r="J126">
            <v>20</v>
          </cell>
          <cell r="K126">
            <v>20</v>
          </cell>
          <cell r="L126">
            <v>20</v>
          </cell>
          <cell r="M126">
            <v>20</v>
          </cell>
          <cell r="N126">
            <v>20</v>
          </cell>
          <cell r="O126">
            <v>20</v>
          </cell>
          <cell r="P126">
            <v>20</v>
          </cell>
          <cell r="Q126">
            <v>20</v>
          </cell>
          <cell r="R126">
            <v>20</v>
          </cell>
          <cell r="S126">
            <v>20</v>
          </cell>
          <cell r="T126">
            <v>20</v>
          </cell>
          <cell r="U126">
            <v>20</v>
          </cell>
          <cell r="V126">
            <v>240</v>
          </cell>
        </row>
        <row r="127">
          <cell r="A127" t="str">
            <v>5040 · Parking &amp; Tolls</v>
          </cell>
          <cell r="G127" t="str">
            <v>5040 · Parking &amp; Tolls</v>
          </cell>
          <cell r="J127">
            <v>239.88433258338415</v>
          </cell>
          <cell r="K127">
            <v>239.43762998976825</v>
          </cell>
          <cell r="L127">
            <v>262.75415127855632</v>
          </cell>
          <cell r="M127">
            <v>270.6882638451408</v>
          </cell>
          <cell r="N127">
            <v>283.5286517836845</v>
          </cell>
          <cell r="O127">
            <v>286.70667370892147</v>
          </cell>
          <cell r="P127">
            <v>306.49450690472167</v>
          </cell>
          <cell r="Q127">
            <v>316.88733727231556</v>
          </cell>
          <cell r="R127">
            <v>322.80211515031374</v>
          </cell>
          <cell r="S127">
            <v>343.90858778690352</v>
          </cell>
          <cell r="T127">
            <v>338.35712200261543</v>
          </cell>
          <cell r="U127">
            <v>362.27197147378547</v>
          </cell>
          <cell r="V127">
            <v>3573.7213437801106</v>
          </cell>
        </row>
        <row r="128">
          <cell r="A128" t="str">
            <v>5045 · Professional Fees</v>
          </cell>
          <cell r="G128" t="str">
            <v>5045 · Professional Fees</v>
          </cell>
          <cell r="J128">
            <v>57.697456207358584</v>
          </cell>
          <cell r="K128">
            <v>57.590014412159604</v>
          </cell>
          <cell r="L128">
            <v>63.198150431214394</v>
          </cell>
          <cell r="M128">
            <v>65.106478946982037</v>
          </cell>
          <cell r="N128">
            <v>68.194874561614753</v>
          </cell>
          <cell r="O128">
            <v>68.959258708268635</v>
          </cell>
          <cell r="P128">
            <v>73.718667657397646</v>
          </cell>
          <cell r="Q128">
            <v>76.218371862949795</v>
          </cell>
          <cell r="R128">
            <v>77.641005987975149</v>
          </cell>
          <cell r="S128">
            <v>82.717576714903061</v>
          </cell>
          <cell r="T128">
            <v>81.382327136382671</v>
          </cell>
          <cell r="U128">
            <v>87.134374238453319</v>
          </cell>
          <cell r="V128">
            <v>859.55855686565974</v>
          </cell>
        </row>
        <row r="129">
          <cell r="A129" t="str">
            <v>5050 · Salary</v>
          </cell>
          <cell r="G129" t="str">
            <v>5050 · Salary</v>
          </cell>
          <cell r="J129">
            <v>31256.010256410256</v>
          </cell>
          <cell r="K129">
            <v>21037.617948717947</v>
          </cell>
          <cell r="L129">
            <v>21037.617948717947</v>
          </cell>
          <cell r="M129">
            <v>21037.617948717947</v>
          </cell>
          <cell r="N129">
            <v>21037.617948717947</v>
          </cell>
          <cell r="O129">
            <v>21037.617948717947</v>
          </cell>
          <cell r="P129">
            <v>39166.410256410258</v>
          </cell>
          <cell r="Q129">
            <v>26311.217948717949</v>
          </cell>
          <cell r="R129">
            <v>26311.217948717949</v>
          </cell>
          <cell r="S129">
            <v>26311.217948717949</v>
          </cell>
          <cell r="T129">
            <v>26311.217948717949</v>
          </cell>
          <cell r="U129">
            <v>26311.217948717949</v>
          </cell>
          <cell r="V129">
            <v>307166.59999999992</v>
          </cell>
        </row>
        <row r="130">
          <cell r="A130" t="str">
            <v>5055 · Supplies &amp; Small Equipment</v>
          </cell>
          <cell r="G130" t="str">
            <v>5055 · Supplies &amp; Small Equipment</v>
          </cell>
          <cell r="J130">
            <v>150</v>
          </cell>
          <cell r="K130">
            <v>150</v>
          </cell>
          <cell r="L130">
            <v>150</v>
          </cell>
          <cell r="M130">
            <v>150</v>
          </cell>
          <cell r="N130">
            <v>150</v>
          </cell>
          <cell r="O130">
            <v>150</v>
          </cell>
          <cell r="P130">
            <v>150</v>
          </cell>
          <cell r="Q130">
            <v>150</v>
          </cell>
          <cell r="R130">
            <v>150</v>
          </cell>
          <cell r="S130">
            <v>150</v>
          </cell>
          <cell r="T130">
            <v>150</v>
          </cell>
          <cell r="U130">
            <v>150</v>
          </cell>
          <cell r="V130">
            <v>1800</v>
          </cell>
        </row>
        <row r="131">
          <cell r="A131" t="str">
            <v>5060 · Travel &amp; Fuel</v>
          </cell>
          <cell r="G131" t="str">
            <v>5060 · Travel &amp; Fuel</v>
          </cell>
          <cell r="J131">
            <v>150</v>
          </cell>
          <cell r="K131">
            <v>150</v>
          </cell>
          <cell r="L131">
            <v>150</v>
          </cell>
          <cell r="M131">
            <v>150</v>
          </cell>
          <cell r="N131">
            <v>150</v>
          </cell>
          <cell r="O131">
            <v>150</v>
          </cell>
          <cell r="P131">
            <v>150</v>
          </cell>
          <cell r="Q131">
            <v>150</v>
          </cell>
          <cell r="R131">
            <v>150</v>
          </cell>
          <cell r="S131">
            <v>150</v>
          </cell>
          <cell r="T131">
            <v>150</v>
          </cell>
          <cell r="U131">
            <v>150</v>
          </cell>
          <cell r="V131">
            <v>1800</v>
          </cell>
        </row>
        <row r="132">
          <cell r="A132" t="str">
            <v>5065 · Commission - Transcriptionist</v>
          </cell>
          <cell r="G132" t="str">
            <v>5065 · Commission - Transcriptionist</v>
          </cell>
          <cell r="J132">
            <v>7639.3679682367765</v>
          </cell>
          <cell r="K132">
            <v>7625.1422560018545</v>
          </cell>
          <cell r="L132">
            <v>8367.6813119961116</v>
          </cell>
          <cell r="M132">
            <v>8620.3514415740065</v>
          </cell>
          <cell r="N132">
            <v>9029.2670521145465</v>
          </cell>
          <cell r="O132">
            <v>9130.4744908686807</v>
          </cell>
          <cell r="P132">
            <v>9760.6387765010604</v>
          </cell>
          <cell r="Q132">
            <v>10091.609351171324</v>
          </cell>
          <cell r="R132">
            <v>10279.971651342423</v>
          </cell>
          <cell r="S132">
            <v>10952.129391891745</v>
          </cell>
          <cell r="T132">
            <v>10775.337146093403</v>
          </cell>
          <cell r="U132">
            <v>11536.930590099406</v>
          </cell>
          <cell r="V132">
            <v>113808.90142789134</v>
          </cell>
        </row>
        <row r="133">
          <cell r="A133" t="str">
            <v>Total Digital</v>
          </cell>
          <cell r="F133" t="str">
            <v>Total Digital</v>
          </cell>
          <cell r="J133">
            <v>46091.328062115048</v>
          </cell>
          <cell r="K133">
            <v>35846.185259078506</v>
          </cell>
          <cell r="L133">
            <v>37242.480026768229</v>
          </cell>
          <cell r="M133">
            <v>37717.609216314631</v>
          </cell>
          <cell r="N133">
            <v>38486.547527121576</v>
          </cell>
          <cell r="O133">
            <v>38676.861310676642</v>
          </cell>
          <cell r="P133">
            <v>57990.635186288302</v>
          </cell>
          <cell r="Q133">
            <v>45757.810790345175</v>
          </cell>
          <cell r="R133">
            <v>46112.013430644998</v>
          </cell>
          <cell r="S133">
            <v>47375.96086696467</v>
          </cell>
          <cell r="T133">
            <v>47043.514935961342</v>
          </cell>
          <cell r="U133">
            <v>48475.640199121379</v>
          </cell>
          <cell r="V133">
            <v>526816.58681140048</v>
          </cell>
        </row>
        <row r="134">
          <cell r="F134" t="str">
            <v>Resource Costs</v>
          </cell>
          <cell r="V134">
            <v>0</v>
          </cell>
        </row>
        <row r="135">
          <cell r="A135" t="str">
            <v>5110 · Chargebacks - Admin/Late/Misc</v>
          </cell>
          <cell r="G135" t="str">
            <v>5110 · Chargebacks - Admin/Late/Misc</v>
          </cell>
          <cell r="J135">
            <v>-699.5240550450269</v>
          </cell>
          <cell r="K135">
            <v>-710.87501288683029</v>
          </cell>
          <cell r="L135">
            <v>-795.01337555294197</v>
          </cell>
          <cell r="M135">
            <v>-832.97077460088315</v>
          </cell>
          <cell r="N135">
            <v>-856.35303917477052</v>
          </cell>
          <cell r="O135">
            <v>-894.75005275634192</v>
          </cell>
          <cell r="P135">
            <v>-951.58078174501429</v>
          </cell>
          <cell r="Q135">
            <v>-952.75150149499484</v>
          </cell>
          <cell r="R135">
            <v>-974.26170682882184</v>
          </cell>
          <cell r="S135">
            <v>-1024.6254717878819</v>
          </cell>
          <cell r="T135">
            <v>-983.98328312118099</v>
          </cell>
          <cell r="U135">
            <v>-944.65827779970516</v>
          </cell>
          <cell r="V135">
            <v>-10621.347332794392</v>
          </cell>
        </row>
        <row r="136">
          <cell r="A136" t="str">
            <v>5115 · Resourse Travel Reimbursement</v>
          </cell>
          <cell r="G136" t="str">
            <v>5115 · Resourse Travel Reimbursement</v>
          </cell>
          <cell r="J136">
            <v>300</v>
          </cell>
          <cell r="K136">
            <v>300</v>
          </cell>
          <cell r="L136">
            <v>300</v>
          </cell>
          <cell r="M136">
            <v>300</v>
          </cell>
          <cell r="N136">
            <v>300</v>
          </cell>
          <cell r="O136">
            <v>300</v>
          </cell>
          <cell r="P136">
            <v>300</v>
          </cell>
          <cell r="Q136">
            <v>300</v>
          </cell>
          <cell r="R136">
            <v>300</v>
          </cell>
          <cell r="S136">
            <v>300</v>
          </cell>
          <cell r="T136">
            <v>300</v>
          </cell>
          <cell r="U136">
            <v>300</v>
          </cell>
          <cell r="V136">
            <v>3600</v>
          </cell>
        </row>
        <row r="137">
          <cell r="A137" t="str">
            <v>5120 · Network Commissions</v>
          </cell>
          <cell r="G137" t="str">
            <v>5120 · Network Commissions</v>
          </cell>
          <cell r="J137">
            <v>60314.426336977071</v>
          </cell>
          <cell r="K137">
            <v>60838.304674413084</v>
          </cell>
          <cell r="L137">
            <v>68263.396008905722</v>
          </cell>
          <cell r="M137">
            <v>70976.478810549452</v>
          </cell>
          <cell r="N137">
            <v>71851.454151120226</v>
          </cell>
          <cell r="O137">
            <v>75313.199450426677</v>
          </cell>
          <cell r="P137">
            <v>79649.058735554398</v>
          </cell>
          <cell r="Q137">
            <v>79044.742565848108</v>
          </cell>
          <cell r="R137">
            <v>80018.192000241092</v>
          </cell>
          <cell r="S137">
            <v>84280.753826888773</v>
          </cell>
          <cell r="T137">
            <v>80008.413592436351</v>
          </cell>
          <cell r="U137">
            <v>75210.751323080942</v>
          </cell>
          <cell r="V137">
            <v>885769.1714764419</v>
          </cell>
        </row>
        <row r="138">
          <cell r="A138" t="str">
            <v>5125 · Legal Staffing-Paralegal</v>
          </cell>
          <cell r="G138" t="str">
            <v>5125 · Legal Staffing-Paralegal</v>
          </cell>
          <cell r="J138">
            <v>250</v>
          </cell>
          <cell r="K138">
            <v>250</v>
          </cell>
          <cell r="L138">
            <v>250</v>
          </cell>
          <cell r="M138">
            <v>250</v>
          </cell>
          <cell r="N138">
            <v>250</v>
          </cell>
          <cell r="O138">
            <v>250</v>
          </cell>
          <cell r="P138">
            <v>250</v>
          </cell>
          <cell r="Q138">
            <v>250</v>
          </cell>
          <cell r="R138">
            <v>250</v>
          </cell>
          <cell r="S138">
            <v>250</v>
          </cell>
          <cell r="T138">
            <v>250</v>
          </cell>
          <cell r="U138">
            <v>250</v>
          </cell>
          <cell r="V138">
            <v>3000</v>
          </cell>
        </row>
        <row r="139">
          <cell r="A139" t="str">
            <v>5135 · Interpreter/Translator</v>
          </cell>
          <cell r="G139" t="str">
            <v>5135 · Interpreter/Translator</v>
          </cell>
          <cell r="J139">
            <v>21939.910305770889</v>
          </cell>
          <cell r="K139">
            <v>22254.083754680116</v>
          </cell>
          <cell r="L139">
            <v>25230.590580262236</v>
          </cell>
          <cell r="M139">
            <v>26235.421537824612</v>
          </cell>
          <cell r="N139">
            <v>26760.816912919614</v>
          </cell>
          <cell r="O139">
            <v>27858.142891442356</v>
          </cell>
          <cell r="P139">
            <v>29469.894628775335</v>
          </cell>
          <cell r="Q139">
            <v>29186.173665785274</v>
          </cell>
          <cell r="R139">
            <v>29687.614543433698</v>
          </cell>
          <cell r="S139">
            <v>31159.089566241353</v>
          </cell>
          <cell r="T139">
            <v>29562.844712496186</v>
          </cell>
          <cell r="U139">
            <v>27962.914539723512</v>
          </cell>
          <cell r="V139">
            <v>327307.49763935525</v>
          </cell>
        </row>
        <row r="140">
          <cell r="A140" t="str">
            <v>5140 · Commissions (65%)</v>
          </cell>
          <cell r="G140" t="str">
            <v>5140 · Commissions (65%)</v>
          </cell>
          <cell r="J140">
            <v>349596.14082291385</v>
          </cell>
          <cell r="K140">
            <v>353718.01449731196</v>
          </cell>
          <cell r="L140">
            <v>401597.98506210191</v>
          </cell>
          <cell r="M140">
            <v>418481.12211647397</v>
          </cell>
          <cell r="N140">
            <v>423467.85567280027</v>
          </cell>
          <cell r="O140">
            <v>444499.26957706839</v>
          </cell>
          <cell r="P140">
            <v>470465.7435900924</v>
          </cell>
          <cell r="Q140">
            <v>464572.88296969788</v>
          </cell>
          <cell r="R140">
            <v>471351.58391540154</v>
          </cell>
          <cell r="S140">
            <v>495907.08760589361</v>
          </cell>
          <cell r="T140">
            <v>468534.97470858943</v>
          </cell>
          <cell r="U140">
            <v>436821.12257581344</v>
          </cell>
          <cell r="V140">
            <v>5199013.7831141595</v>
          </cell>
        </row>
        <row r="141">
          <cell r="A141" t="str">
            <v>Total Resource Costs</v>
          </cell>
          <cell r="F141" t="str">
            <v>Total Resource Costs</v>
          </cell>
          <cell r="J141">
            <v>431700.95341061678</v>
          </cell>
          <cell r="K141">
            <v>436649.52791351837</v>
          </cell>
          <cell r="L141">
            <v>494846.95827571693</v>
          </cell>
          <cell r="M141">
            <v>515410.05169024714</v>
          </cell>
          <cell r="N141">
            <v>521773.77369766531</v>
          </cell>
          <cell r="O141">
            <v>547325.86186618113</v>
          </cell>
          <cell r="P141">
            <v>579183.11617267714</v>
          </cell>
          <cell r="Q141">
            <v>572401.04769983632</v>
          </cell>
          <cell r="R141">
            <v>580633.12875224755</v>
          </cell>
          <cell r="S141">
            <v>610872.30552723585</v>
          </cell>
          <cell r="T141">
            <v>577672.24973040074</v>
          </cell>
          <cell r="U141">
            <v>539600.13016081823</v>
          </cell>
          <cell r="V141">
            <v>6408069.1048971619</v>
          </cell>
        </row>
        <row r="142">
          <cell r="F142" t="str">
            <v>Conference Room Rental</v>
          </cell>
        </row>
        <row r="143">
          <cell r="A143" t="str">
            <v>5202 · C/R - Altamonte</v>
          </cell>
          <cell r="G143" t="str">
            <v>5202 · C/R - Altamonte</v>
          </cell>
          <cell r="J143">
            <v>22.642881682303877</v>
          </cell>
          <cell r="K143">
            <v>23.018736375713736</v>
          </cell>
          <cell r="L143">
            <v>25.730807696052725</v>
          </cell>
          <cell r="M143">
            <v>26.960634453379718</v>
          </cell>
          <cell r="N143">
            <v>27.711121923182649</v>
          </cell>
          <cell r="O143">
            <v>28.943529394817205</v>
          </cell>
          <cell r="P143">
            <v>30.767593521061208</v>
          </cell>
          <cell r="Q143">
            <v>30.810934131945913</v>
          </cell>
          <cell r="R143">
            <v>31.501335162935355</v>
          </cell>
          <cell r="S143">
            <v>33.123597435137782</v>
          </cell>
          <cell r="T143">
            <v>31.819127834269338</v>
          </cell>
          <cell r="U143">
            <v>30.315933174155038</v>
          </cell>
          <cell r="V143">
            <v>343.34623278495451</v>
          </cell>
        </row>
        <row r="144">
          <cell r="A144" t="str">
            <v>5204 · C/R - Boca Raton</v>
          </cell>
          <cell r="G144" t="str">
            <v>5204 · C/R - Boca Raton</v>
          </cell>
          <cell r="J144">
            <v>1731.6744253865329</v>
          </cell>
          <cell r="K144">
            <v>1760.4189098285469</v>
          </cell>
          <cell r="L144">
            <v>1967.8317564418699</v>
          </cell>
          <cell r="M144">
            <v>2061.8860191986992</v>
          </cell>
          <cell r="N144">
            <v>2119.2815387383548</v>
          </cell>
          <cell r="O144">
            <v>2213.5331684658877</v>
          </cell>
          <cell r="P144">
            <v>2353.0333099231643</v>
          </cell>
          <cell r="Q144">
            <v>2356.3478980795089</v>
          </cell>
          <cell r="R144">
            <v>2409.1481478621708</v>
          </cell>
          <cell r="S144">
            <v>2533.2149573547936</v>
          </cell>
          <cell r="T144">
            <v>2433.4521851859367</v>
          </cell>
          <cell r="U144">
            <v>2318.4913870940627</v>
          </cell>
          <cell r="V144">
            <v>26258.313703559525</v>
          </cell>
        </row>
        <row r="145">
          <cell r="A145" t="str">
            <v>5206 · C/R - Clearwater</v>
          </cell>
          <cell r="G145" t="str">
            <v>5206 · C/R - Clearwater</v>
          </cell>
          <cell r="J145">
            <v>1551.2253738781969</v>
          </cell>
          <cell r="K145">
            <v>1576.9745406798872</v>
          </cell>
          <cell r="L145">
            <v>1762.7739414321825</v>
          </cell>
          <cell r="M145">
            <v>1847.0272841915953</v>
          </cell>
          <cell r="N145">
            <v>1898.4419063351097</v>
          </cell>
          <cell r="O145">
            <v>1982.8720494493882</v>
          </cell>
          <cell r="P145">
            <v>2107.835585270981</v>
          </cell>
          <cell r="Q145">
            <v>2110.8047769254281</v>
          </cell>
          <cell r="R145">
            <v>2158.1029791794053</v>
          </cell>
          <cell r="S145">
            <v>2269.2414126630033</v>
          </cell>
          <cell r="T145">
            <v>2179.8744154445644</v>
          </cell>
          <cell r="U145">
            <v>2076.8931018748394</v>
          </cell>
          <cell r="V145">
            <v>23522.06736732458</v>
          </cell>
        </row>
        <row r="146">
          <cell r="A146" t="str">
            <v>5208 · C/R - Clermont</v>
          </cell>
          <cell r="G146" t="str">
            <v>5208 · C/R - Clermont</v>
          </cell>
          <cell r="J146">
            <v>1132.0757282459645</v>
          </cell>
          <cell r="K146">
            <v>1150.867328260779</v>
          </cell>
          <cell r="L146">
            <v>1286.4627068926104</v>
          </cell>
          <cell r="M146">
            <v>1347.9503320744097</v>
          </cell>
          <cell r="N146">
            <v>1385.4724399420061</v>
          </cell>
          <cell r="O146">
            <v>1447.0890930483476</v>
          </cell>
          <cell r="P146">
            <v>1538.2867927518648</v>
          </cell>
          <cell r="Q146">
            <v>1540.4536924565202</v>
          </cell>
          <cell r="R146">
            <v>1574.9716597764645</v>
          </cell>
          <cell r="S146">
            <v>1656.0798759910472</v>
          </cell>
          <cell r="T146">
            <v>1590.8603339690617</v>
          </cell>
          <cell r="U146">
            <v>1515.7051389094904</v>
          </cell>
          <cell r="V146">
            <v>17166.275122318566</v>
          </cell>
        </row>
        <row r="147">
          <cell r="A147" t="str">
            <v>5210 · C/R - Cocoa</v>
          </cell>
          <cell r="G147" t="str">
            <v>5210 · C/R - Cocoa</v>
          </cell>
          <cell r="J147">
            <v>165.60823278893255</v>
          </cell>
          <cell r="K147">
            <v>168.35720407422963</v>
          </cell>
          <cell r="L147">
            <v>188.19307765519284</v>
          </cell>
          <cell r="M147">
            <v>197.18793258466238</v>
          </cell>
          <cell r="N147">
            <v>202.67693815153928</v>
          </cell>
          <cell r="O147">
            <v>211.69066821986283</v>
          </cell>
          <cell r="P147">
            <v>225.03172792592679</v>
          </cell>
          <cell r="Q147">
            <v>225.34871770122638</v>
          </cell>
          <cell r="R147">
            <v>230.39825584138171</v>
          </cell>
          <cell r="S147">
            <v>242.26335286344357</v>
          </cell>
          <cell r="T147">
            <v>232.72256612270189</v>
          </cell>
          <cell r="U147">
            <v>221.72832012998248</v>
          </cell>
          <cell r="V147">
            <v>2511.2069940590827</v>
          </cell>
        </row>
        <row r="148">
          <cell r="A148" t="str">
            <v>5212 · C/R - Dade City</v>
          </cell>
          <cell r="G148" t="str">
            <v>5212 · C/R - Dade City</v>
          </cell>
          <cell r="J148">
            <v>145.57521616929759</v>
          </cell>
          <cell r="K148">
            <v>147.99165454534347</v>
          </cell>
          <cell r="L148">
            <v>165.42805571832037</v>
          </cell>
          <cell r="M148">
            <v>173.33483624920052</v>
          </cell>
          <cell r="N148">
            <v>178.15985707392599</v>
          </cell>
          <cell r="O148">
            <v>186.08322948778579</v>
          </cell>
          <cell r="P148">
            <v>197.81047044634977</v>
          </cell>
          <cell r="Q148">
            <v>198.08911513861884</v>
          </cell>
          <cell r="R148">
            <v>202.52782928905054</v>
          </cell>
          <cell r="S148">
            <v>212.95764932135376</v>
          </cell>
          <cell r="T148">
            <v>204.57097633524208</v>
          </cell>
          <cell r="U148">
            <v>194.90666369778774</v>
          </cell>
          <cell r="V148">
            <v>2207.4355534722763</v>
          </cell>
        </row>
        <row r="149">
          <cell r="A149" t="str">
            <v>5214 · C/R - Daytona Area</v>
          </cell>
          <cell r="G149" t="str">
            <v>5214 · C/R - Daytona Area</v>
          </cell>
          <cell r="J149">
            <v>24.177091191679271</v>
          </cell>
          <cell r="K149">
            <v>24.578412601422475</v>
          </cell>
          <cell r="L149">
            <v>27.474245232187787</v>
          </cell>
          <cell r="M149">
            <v>28.787401131646455</v>
          </cell>
          <cell r="N149">
            <v>29.588739240912766</v>
          </cell>
          <cell r="O149">
            <v>30.904650715656814</v>
          </cell>
          <cell r="P149">
            <v>32.852307614563721</v>
          </cell>
          <cell r="Q149">
            <v>32.898584847133534</v>
          </cell>
          <cell r="R149">
            <v>33.635765251962759</v>
          </cell>
          <cell r="S149">
            <v>35.367946846256551</v>
          </cell>
          <cell r="T149">
            <v>33.975090542033669</v>
          </cell>
          <cell r="U149">
            <v>32.370044201804291</v>
          </cell>
          <cell r="V149">
            <v>366.61027941726013</v>
          </cell>
        </row>
        <row r="150">
          <cell r="A150" t="str">
            <v>5216 · C/R - Deland</v>
          </cell>
          <cell r="G150" t="str">
            <v>5216 · C/R - Deland</v>
          </cell>
          <cell r="J150">
            <v>402.48125679801018</v>
          </cell>
          <cell r="K150">
            <v>409.1621409495736</v>
          </cell>
          <cell r="L150">
            <v>457.36969195174845</v>
          </cell>
          <cell r="M150">
            <v>479.23008171475436</v>
          </cell>
          <cell r="N150">
            <v>492.57013022516594</v>
          </cell>
          <cell r="O150">
            <v>514.47639264486452</v>
          </cell>
          <cell r="P150">
            <v>546.89945753172526</v>
          </cell>
          <cell r="Q150">
            <v>547.66984461337063</v>
          </cell>
          <cell r="R150">
            <v>559.94184596664525</v>
          </cell>
          <cell r="S150">
            <v>588.77784693741899</v>
          </cell>
          <cell r="T150">
            <v>565.59066732932808</v>
          </cell>
          <cell r="U150">
            <v>538.87111438091995</v>
          </cell>
          <cell r="V150">
            <v>6103.040471043525</v>
          </cell>
        </row>
        <row r="151">
          <cell r="A151" t="str">
            <v>5218 · C/R - Ft. Myers</v>
          </cell>
          <cell r="G151" t="str">
            <v>5218 · C/R - Ft. Myers</v>
          </cell>
          <cell r="J151">
            <v>44.52435493235587</v>
          </cell>
          <cell r="K151">
            <v>45.263425515648763</v>
          </cell>
          <cell r="L151">
            <v>50.596369783206747</v>
          </cell>
          <cell r="M151">
            <v>53.014668117174097</v>
          </cell>
          <cell r="N151">
            <v>54.490406538927466</v>
          </cell>
          <cell r="O151">
            <v>56.913779520257336</v>
          </cell>
          <cell r="P151">
            <v>60.50057027047081</v>
          </cell>
          <cell r="Q151">
            <v>60.585794084696005</v>
          </cell>
          <cell r="R151">
            <v>61.94338014554895</v>
          </cell>
          <cell r="S151">
            <v>65.133353145203017</v>
          </cell>
          <cell r="T151">
            <v>62.5682791266903</v>
          </cell>
          <cell r="U151">
            <v>59.612437484340596</v>
          </cell>
          <cell r="V151">
            <v>675.14681866451986</v>
          </cell>
        </row>
        <row r="152">
          <cell r="A152" t="str">
            <v>5220 · C/R - Ft. Pierce</v>
          </cell>
          <cell r="G152" t="str">
            <v>5220 · C/R - Ft. Pierce</v>
          </cell>
          <cell r="J152">
            <v>900.2619879469496</v>
          </cell>
          <cell r="K152">
            <v>915.20565537479263</v>
          </cell>
          <cell r="L152">
            <v>1023.035336797827</v>
          </cell>
          <cell r="M152">
            <v>1071.9322173678843</v>
          </cell>
          <cell r="N152">
            <v>1101.7709698276515</v>
          </cell>
          <cell r="O152">
            <v>1150.7704574344564</v>
          </cell>
          <cell r="P152">
            <v>1223.2937174803949</v>
          </cell>
          <cell r="Q152">
            <v>1225.016903824843</v>
          </cell>
          <cell r="R152">
            <v>1252.4666698643366</v>
          </cell>
          <cell r="S152">
            <v>1316.9664574194555</v>
          </cell>
          <cell r="T152">
            <v>1265.1018399837697</v>
          </cell>
          <cell r="U152">
            <v>1205.3360808382206</v>
          </cell>
          <cell r="V152">
            <v>13651.158294160581</v>
          </cell>
        </row>
        <row r="153">
          <cell r="A153" t="str">
            <v>5222 · C/R - Jacksonville</v>
          </cell>
          <cell r="G153" t="str">
            <v>5222 · C/R - Jacksonville</v>
          </cell>
          <cell r="J153">
            <v>132.65500749783121</v>
          </cell>
          <cell r="K153">
            <v>134.85698019158716</v>
          </cell>
          <cell r="L153">
            <v>150.74585186357902</v>
          </cell>
          <cell r="M153">
            <v>157.95088344936639</v>
          </cell>
          <cell r="N153">
            <v>162.34767014509612</v>
          </cell>
          <cell r="O153">
            <v>169.56782103772008</v>
          </cell>
          <cell r="P153">
            <v>180.25423647452075</v>
          </cell>
          <cell r="Q153">
            <v>180.50815066894791</v>
          </cell>
          <cell r="R153">
            <v>184.55291649104691</v>
          </cell>
          <cell r="S153">
            <v>194.05706074714874</v>
          </cell>
          <cell r="T153">
            <v>186.4147285072936</v>
          </cell>
          <cell r="U153">
            <v>177.60815071803611</v>
          </cell>
          <cell r="V153">
            <v>2011.5194577921739</v>
          </cell>
        </row>
        <row r="154">
          <cell r="A154" t="str">
            <v>5224 · C/R - Key Largo</v>
          </cell>
          <cell r="G154" t="str">
            <v>5224 · C/R - Key Largo</v>
          </cell>
          <cell r="J154">
            <v>21.687798287234791</v>
          </cell>
          <cell r="K154">
            <v>22.047799319362877</v>
          </cell>
          <cell r="L154">
            <v>24.645474675414192</v>
          </cell>
          <cell r="M154">
            <v>25.823426979161688</v>
          </cell>
          <cell r="N154">
            <v>26.542258667219475</v>
          </cell>
          <cell r="O154">
            <v>27.722682829987601</v>
          </cell>
          <cell r="P154">
            <v>29.469807396021899</v>
          </cell>
          <cell r="Q154">
            <v>29.511319887218974</v>
          </cell>
          <cell r="R154">
            <v>30.172599600087853</v>
          </cell>
          <cell r="S154">
            <v>31.726434373513104</v>
          </cell>
          <cell r="T154">
            <v>30.476987683272487</v>
          </cell>
          <cell r="U154">
            <v>29.037198215111015</v>
          </cell>
          <cell r="V154">
            <v>328.86378791360596</v>
          </cell>
        </row>
        <row r="155">
          <cell r="A155" t="str">
            <v>5226 · C/R - Kissimmee</v>
          </cell>
          <cell r="G155" t="str">
            <v>5226 · C/R - Kissimmee</v>
          </cell>
          <cell r="J155">
            <v>167.57726157757401</v>
          </cell>
          <cell r="K155">
            <v>170.35891725004643</v>
          </cell>
          <cell r="L155">
            <v>190.43063300788103</v>
          </cell>
          <cell r="M155">
            <v>199.53243387842798</v>
          </cell>
          <cell r="N155">
            <v>205.08670196154688</v>
          </cell>
          <cell r="O155">
            <v>214.20760239029684</v>
          </cell>
          <cell r="P155">
            <v>227.70728301870167</v>
          </cell>
          <cell r="Q155">
            <v>228.0280417007927</v>
          </cell>
          <cell r="R155">
            <v>233.1376172303934</v>
          </cell>
          <cell r="S155">
            <v>245.14378645172349</v>
          </cell>
          <cell r="T155">
            <v>235.48956281571134</v>
          </cell>
          <cell r="U155">
            <v>224.36459876324025</v>
          </cell>
          <cell r="V155">
            <v>2541.0644400463361</v>
          </cell>
        </row>
        <row r="156">
          <cell r="A156" t="str">
            <v>5228 · C/R - Lake City</v>
          </cell>
          <cell r="G156" t="str">
            <v>5228 · C/R - Lake City</v>
          </cell>
          <cell r="J156">
            <v>27.152470277311988</v>
          </cell>
          <cell r="K156">
            <v>27.603180727270981</v>
          </cell>
          <cell r="L156">
            <v>30.855392038033877</v>
          </cell>
          <cell r="M156">
            <v>32.33015284556226</v>
          </cell>
          <cell r="N156">
            <v>33.230108469728464</v>
          </cell>
          <cell r="O156">
            <v>34.70796397030491</v>
          </cell>
          <cell r="P156">
            <v>36.895311308274657</v>
          </cell>
          <cell r="Q156">
            <v>36.947283697008523</v>
          </cell>
          <cell r="R156">
            <v>37.775185981549313</v>
          </cell>
          <cell r="S156">
            <v>39.720540320542582</v>
          </cell>
          <cell r="T156">
            <v>38.156270694343945</v>
          </cell>
          <cell r="U156">
            <v>36.353697642802267</v>
          </cell>
          <cell r="V156">
            <v>411.72755797273379</v>
          </cell>
        </row>
        <row r="157">
          <cell r="A157" t="str">
            <v>5230 · C/R - Lakeland</v>
          </cell>
          <cell r="G157" t="str">
            <v>5230 · C/R - Lakeland</v>
          </cell>
          <cell r="J157">
            <v>49.765920960364241</v>
          </cell>
          <cell r="K157">
            <v>50.591997571427193</v>
          </cell>
          <cell r="L157">
            <v>56.552755078381047</v>
          </cell>
          <cell r="M157">
            <v>59.255744126277222</v>
          </cell>
          <cell r="N157">
            <v>60.90521174387051</v>
          </cell>
          <cell r="O157">
            <v>63.613872844734729</v>
          </cell>
          <cell r="P157">
            <v>67.622913407987753</v>
          </cell>
          <cell r="Q157">
            <v>67.71817007389825</v>
          </cell>
          <cell r="R157">
            <v>69.235576012826357</v>
          </cell>
          <cell r="S157">
            <v>72.801084023165103</v>
          </cell>
          <cell r="T157">
            <v>69.934040333105443</v>
          </cell>
          <cell r="U157">
            <v>66.630226459372466</v>
          </cell>
          <cell r="V157">
            <v>754.62751263541031</v>
          </cell>
        </row>
        <row r="158">
          <cell r="A158" t="str">
            <v>5232 · C/R - Leesburg</v>
          </cell>
          <cell r="G158" t="str">
            <v>5232 · C/R - Leesburg</v>
          </cell>
          <cell r="J158">
            <v>136.66521849263418</v>
          </cell>
          <cell r="K158">
            <v>138.93375765284563</v>
          </cell>
          <cell r="L158">
            <v>155.30295591842707</v>
          </cell>
          <cell r="M158">
            <v>162.72579833117248</v>
          </cell>
          <cell r="N158">
            <v>167.25550154985601</v>
          </cell>
          <cell r="O158">
            <v>174.69392033179588</v>
          </cell>
          <cell r="P158">
            <v>185.70339014466592</v>
          </cell>
          <cell r="Q158">
            <v>185.96498026112144</v>
          </cell>
          <cell r="R158">
            <v>190.13202088216801</v>
          </cell>
          <cell r="S158">
            <v>199.923479009875</v>
          </cell>
          <cell r="T158">
            <v>192.0501161790736</v>
          </cell>
          <cell r="U158">
            <v>182.97731221604997</v>
          </cell>
          <cell r="V158">
            <v>2072.328450969685</v>
          </cell>
        </row>
        <row r="159">
          <cell r="A159" t="str">
            <v>5234 · C/R - Miami</v>
          </cell>
          <cell r="G159" t="str">
            <v>5234 · C/R - Miami</v>
          </cell>
          <cell r="J159">
            <v>133.27305848211546</v>
          </cell>
          <cell r="K159">
            <v>135.4852903542953</v>
          </cell>
          <cell r="L159">
            <v>151.44818963339577</v>
          </cell>
          <cell r="M159">
            <v>158.68679007532654</v>
          </cell>
          <cell r="N159">
            <v>163.10406177494903</v>
          </cell>
          <cell r="O159">
            <v>170.35785196585533</v>
          </cell>
          <cell r="P159">
            <v>181.09405632283145</v>
          </cell>
          <cell r="Q159">
            <v>181.34915352512803</v>
          </cell>
          <cell r="R159">
            <v>185.41276425587165</v>
          </cell>
          <cell r="S159">
            <v>194.96118912996945</v>
          </cell>
          <cell r="T159">
            <v>187.28325061295854</v>
          </cell>
          <cell r="U159">
            <v>178.43564222731806</v>
          </cell>
          <cell r="V159">
            <v>2020.8912983600146</v>
          </cell>
        </row>
        <row r="160">
          <cell r="A160" t="str">
            <v>5236 · C/R - Naples</v>
          </cell>
          <cell r="G160" t="str">
            <v>5236 · C/R - Naples</v>
          </cell>
          <cell r="J160">
            <v>1089.0029861476648</v>
          </cell>
          <cell r="K160">
            <v>1107.0796112532421</v>
          </cell>
          <cell r="L160">
            <v>1237.5159138375909</v>
          </cell>
          <cell r="M160">
            <v>1296.664083667056</v>
          </cell>
          <cell r="N160">
            <v>1332.7585661251139</v>
          </cell>
          <cell r="O160">
            <v>1392.0308546788106</v>
          </cell>
          <cell r="P160">
            <v>1479.7587025859518</v>
          </cell>
          <cell r="Q160">
            <v>1481.843157000241</v>
          </cell>
          <cell r="R160">
            <v>1515.0477991891601</v>
          </cell>
          <cell r="S160">
            <v>1593.0700440399039</v>
          </cell>
          <cell r="T160">
            <v>1530.3319477756459</v>
          </cell>
          <cell r="U160">
            <v>1458.0362260298996</v>
          </cell>
          <cell r="V160">
            <v>16513.13989233028</v>
          </cell>
        </row>
        <row r="161">
          <cell r="A161" t="str">
            <v>5238 · C/R - North Miami</v>
          </cell>
          <cell r="G161" t="str">
            <v>5238 · C/R - North Miami</v>
          </cell>
          <cell r="J161">
            <v>1443.153795239132</v>
          </cell>
          <cell r="K161">
            <v>1467.1090556544525</v>
          </cell>
          <cell r="L161">
            <v>1639.9640868215004</v>
          </cell>
          <cell r="M161">
            <v>1718.3476237416342</v>
          </cell>
          <cell r="N161">
            <v>1766.1802651660678</v>
          </cell>
          <cell r="O161">
            <v>1844.7282850217059</v>
          </cell>
          <cell r="P161">
            <v>1960.9857960347979</v>
          </cell>
          <cell r="Q161">
            <v>1963.7481284960027</v>
          </cell>
          <cell r="R161">
            <v>2007.751134919346</v>
          </cell>
          <cell r="S161">
            <v>2111.1467180368381</v>
          </cell>
          <cell r="T161">
            <v>2028.0057874043805</v>
          </cell>
          <cell r="U161">
            <v>1932.1990297149405</v>
          </cell>
          <cell r="V161">
            <v>21883.319706250804</v>
          </cell>
        </row>
        <row r="162">
          <cell r="A162" t="str">
            <v>5240 · C/R - North Tampa</v>
          </cell>
          <cell r="G162" t="str">
            <v>5240 · C/R - North Tampa</v>
          </cell>
          <cell r="J162">
            <v>828.03736639637225</v>
          </cell>
          <cell r="K162">
            <v>841.78215978643107</v>
          </cell>
          <cell r="L162">
            <v>940.96107283651827</v>
          </cell>
          <cell r="M162">
            <v>985.93514122361319</v>
          </cell>
          <cell r="N162">
            <v>1013.3800431900783</v>
          </cell>
          <cell r="O162">
            <v>1058.4484868386191</v>
          </cell>
          <cell r="P162">
            <v>1125.1534794462341</v>
          </cell>
          <cell r="Q162">
            <v>1126.7384210538667</v>
          </cell>
          <cell r="R162">
            <v>1151.985995964114</v>
          </cell>
          <cell r="S162">
            <v>1211.3112089968934</v>
          </cell>
          <cell r="T162">
            <v>1163.6074940721537</v>
          </cell>
          <cell r="U162">
            <v>1108.6365162166758</v>
          </cell>
          <cell r="V162">
            <v>12555.977386021568</v>
          </cell>
        </row>
        <row r="163">
          <cell r="A163" t="str">
            <v>5242 · C/R - Ocala/Gainesville</v>
          </cell>
          <cell r="G163" t="str">
            <v>5242 · C/R - Ocala/Gainesville</v>
          </cell>
          <cell r="J163">
            <v>603.69625174605414</v>
          </cell>
          <cell r="K163">
            <v>613.71715247752002</v>
          </cell>
          <cell r="L163">
            <v>686.02540871136307</v>
          </cell>
          <cell r="M163">
            <v>718.81460109916554</v>
          </cell>
          <cell r="N163">
            <v>738.82382425632647</v>
          </cell>
          <cell r="O163">
            <v>771.68182270760451</v>
          </cell>
          <cell r="P163">
            <v>820.31435505963964</v>
          </cell>
          <cell r="Q163">
            <v>821.46988661726505</v>
          </cell>
          <cell r="R163">
            <v>839.8771070611042</v>
          </cell>
          <cell r="S163">
            <v>883.12927199393778</v>
          </cell>
          <cell r="T163">
            <v>848.34997933984016</v>
          </cell>
          <cell r="U163">
            <v>808.27235164703177</v>
          </cell>
          <cell r="V163">
            <v>9154.1720127168519</v>
          </cell>
        </row>
        <row r="164">
          <cell r="A164" t="str">
            <v>5244 · C/R - Out of State</v>
          </cell>
          <cell r="G164" t="str">
            <v>5244 · C/R - Out of State</v>
          </cell>
          <cell r="J164">
            <v>808.99456049349385</v>
          </cell>
          <cell r="K164">
            <v>822.423257722529</v>
          </cell>
          <cell r="L164">
            <v>919.32130173515873</v>
          </cell>
          <cell r="M164">
            <v>963.26107808458221</v>
          </cell>
          <cell r="N164">
            <v>990.074815368896</v>
          </cell>
          <cell r="O164">
            <v>1034.1067965828017</v>
          </cell>
          <cell r="P164">
            <v>1099.2777397881443</v>
          </cell>
          <cell r="Q164">
            <v>1100.8262316694402</v>
          </cell>
          <cell r="R164">
            <v>1125.4931749704806</v>
          </cell>
          <cell r="S164">
            <v>1183.4540552294302</v>
          </cell>
          <cell r="T164">
            <v>1136.8474074432322</v>
          </cell>
          <cell r="U164">
            <v>1083.140625750965</v>
          </cell>
          <cell r="V164">
            <v>12267.221044839152</v>
          </cell>
        </row>
        <row r="165">
          <cell r="A165" t="str">
            <v>5246 · C/R - Pompano/Coral</v>
          </cell>
          <cell r="G165" t="str">
            <v>5246 · C/R - Pompano/Coral</v>
          </cell>
          <cell r="J165">
            <v>894.30078651788517</v>
          </cell>
          <cell r="K165">
            <v>909.14550251512367</v>
          </cell>
          <cell r="L165">
            <v>1016.2611757276586</v>
          </cell>
          <cell r="M165">
            <v>1064.8342792658812</v>
          </cell>
          <cell r="N165">
            <v>1094.4754505590702</v>
          </cell>
          <cell r="O165">
            <v>1143.1504817082484</v>
          </cell>
          <cell r="P165">
            <v>1215.1935195886238</v>
          </cell>
          <cell r="Q165">
            <v>1216.9052956313635</v>
          </cell>
          <cell r="R165">
            <v>1244.1732994874783</v>
          </cell>
          <cell r="S165">
            <v>1308.2459933399909</v>
          </cell>
          <cell r="T165">
            <v>1256.7248041904204</v>
          </cell>
          <cell r="U165">
            <v>1197.3547917648236</v>
          </cell>
          <cell r="V165">
            <v>13560.765380296567</v>
          </cell>
        </row>
        <row r="166">
          <cell r="A166" t="str">
            <v>5248 · C/R - Sarasota/Bradenton</v>
          </cell>
          <cell r="G166" t="str">
            <v>5248 · C/R - Sarasota/Bradenton</v>
          </cell>
          <cell r="J166">
            <v>1052.9955826439023</v>
          </cell>
          <cell r="K166">
            <v>1070.4745121118713</v>
          </cell>
          <cell r="L166">
            <v>1196.5979958716291</v>
          </cell>
          <cell r="M166">
            <v>1253.7904575490966</v>
          </cell>
          <cell r="N166">
            <v>1288.6914918617788</v>
          </cell>
          <cell r="O166">
            <v>1346.0039683325954</v>
          </cell>
          <cell r="P166">
            <v>1430.8311336352899</v>
          </cell>
          <cell r="Q166">
            <v>1432.8466664835823</v>
          </cell>
          <cell r="R166">
            <v>1464.9534118212503</v>
          </cell>
          <cell r="S166">
            <v>1540.3958855525887</v>
          </cell>
          <cell r="T166">
            <v>1479.7321967747932</v>
          </cell>
          <cell r="U166">
            <v>1409.8269011872926</v>
          </cell>
          <cell r="V166">
            <v>15967.140203825671</v>
          </cell>
        </row>
        <row r="167">
          <cell r="A167" t="str">
            <v>5250 · C/R - Sebring</v>
          </cell>
          <cell r="G167" t="str">
            <v>5250 · C/R - Sebring</v>
          </cell>
          <cell r="J167">
            <v>91.948137984533773</v>
          </cell>
          <cell r="K167">
            <v>93.474407462803995</v>
          </cell>
          <cell r="L167">
            <v>104.48757758334199</v>
          </cell>
          <cell r="M167">
            <v>109.48165395429038</v>
          </cell>
          <cell r="N167">
            <v>112.52923095430775</v>
          </cell>
          <cell r="O167">
            <v>117.5337870812598</v>
          </cell>
          <cell r="P167">
            <v>124.94094056665736</v>
          </cell>
          <cell r="Q167">
            <v>125.11693797396066</v>
          </cell>
          <cell r="R167">
            <v>127.92051616479199</v>
          </cell>
          <cell r="S167">
            <v>134.508193358201</v>
          </cell>
          <cell r="T167">
            <v>129.2110075785738</v>
          </cell>
          <cell r="U167">
            <v>123.10683974494404</v>
          </cell>
          <cell r="V167">
            <v>1394.2592304076663</v>
          </cell>
        </row>
        <row r="168">
          <cell r="A168" t="str">
            <v>5252 · C/R - St. Augustine</v>
          </cell>
          <cell r="G168" t="str">
            <v>5252 · C/R - St. Augustine</v>
          </cell>
          <cell r="J168">
            <v>181.46584506312635</v>
          </cell>
          <cell r="K168">
            <v>184.47804070666348</v>
          </cell>
          <cell r="L168">
            <v>206.21327392132153</v>
          </cell>
          <cell r="M168">
            <v>216.06942010142555</v>
          </cell>
          <cell r="N168">
            <v>222.08401863300344</v>
          </cell>
          <cell r="O168">
            <v>231.96084731762519</v>
          </cell>
          <cell r="P168">
            <v>246.57936375746917</v>
          </cell>
          <cell r="Q168">
            <v>246.92670649811919</v>
          </cell>
          <cell r="R168">
            <v>252.45975694102574</v>
          </cell>
          <cell r="S168">
            <v>265.46098170868913</v>
          </cell>
          <cell r="T168">
            <v>255.00662868940216</v>
          </cell>
          <cell r="U168">
            <v>242.95964221836454</v>
          </cell>
          <cell r="V168">
            <v>2751.6645255562353</v>
          </cell>
        </row>
        <row r="169">
          <cell r="A169" t="str">
            <v>5254 · C/R - St. Pete</v>
          </cell>
          <cell r="G169" t="str">
            <v>5254 · C/R - St. Pete</v>
          </cell>
          <cell r="J169">
            <v>916.79841197807605</v>
          </cell>
          <cell r="K169">
            <v>932.01657152540827</v>
          </cell>
          <cell r="L169">
            <v>1041.8269178649064</v>
          </cell>
          <cell r="M169">
            <v>1091.6219587057865</v>
          </cell>
          <cell r="N169">
            <v>1122.0088030208587</v>
          </cell>
          <cell r="O169">
            <v>1171.9083356314763</v>
          </cell>
          <cell r="P169">
            <v>1245.7637360946442</v>
          </cell>
          <cell r="Q169">
            <v>1247.5185747141611</v>
          </cell>
          <cell r="R169">
            <v>1275.4725506135194</v>
          </cell>
          <cell r="S169">
            <v>1341.1570997727144</v>
          </cell>
          <cell r="T169">
            <v>1288.3398093178284</v>
          </cell>
          <cell r="U169">
            <v>1227.4762453676726</v>
          </cell>
          <cell r="V169">
            <v>13901.909014607054</v>
          </cell>
        </row>
        <row r="170">
          <cell r="A170" t="str">
            <v>5256 · C/R - Sunrise</v>
          </cell>
          <cell r="G170" t="str">
            <v>5256 · C/R - Sunrise</v>
          </cell>
          <cell r="J170">
            <v>393.11935087477332</v>
          </cell>
          <cell r="K170">
            <v>399.64483447574077</v>
          </cell>
          <cell r="L170">
            <v>446.73105485779564</v>
          </cell>
          <cell r="M170">
            <v>468.08296153258345</v>
          </cell>
          <cell r="N170">
            <v>481.11271415453683</v>
          </cell>
          <cell r="O170">
            <v>502.50942646615204</v>
          </cell>
          <cell r="P170">
            <v>534.17831540547013</v>
          </cell>
          <cell r="Q170">
            <v>534.9307829163007</v>
          </cell>
          <cell r="R170">
            <v>546.91733166720269</v>
          </cell>
          <cell r="S170">
            <v>575.08259350731862</v>
          </cell>
          <cell r="T170">
            <v>552.43475875181321</v>
          </cell>
          <cell r="U170">
            <v>526.33671534400833</v>
          </cell>
          <cell r="V170">
            <v>5961.0808399536963</v>
          </cell>
        </row>
        <row r="171">
          <cell r="A171" t="str">
            <v>5258 · C/R - Tallahassee</v>
          </cell>
          <cell r="G171" t="str">
            <v>5258 · C/R - Tallahassee</v>
          </cell>
          <cell r="J171">
            <v>42.521148209099628</v>
          </cell>
          <cell r="K171">
            <v>43.226967077378063</v>
          </cell>
          <cell r="L171">
            <v>48.319975475505636</v>
          </cell>
          <cell r="M171">
            <v>50.629471526120369</v>
          </cell>
          <cell r="N171">
            <v>52.038814620356582</v>
          </cell>
          <cell r="O171">
            <v>54.353157003566999</v>
          </cell>
          <cell r="P171">
            <v>57.778573527098089</v>
          </cell>
          <cell r="Q171">
            <v>57.859963014741872</v>
          </cell>
          <cell r="R171">
            <v>59.156469571385685</v>
          </cell>
          <cell r="S171">
            <v>62.202921674002134</v>
          </cell>
          <cell r="T171">
            <v>59.753253561478203</v>
          </cell>
          <cell r="U171">
            <v>56.930398951952029</v>
          </cell>
          <cell r="V171">
            <v>644.77111421268535</v>
          </cell>
        </row>
        <row r="172">
          <cell r="A172" t="str">
            <v>5260 · C/R - Tampa</v>
          </cell>
          <cell r="G172" t="str">
            <v>5260 · C/R - Tampa</v>
          </cell>
          <cell r="J172">
            <v>3.5602015223748236</v>
          </cell>
          <cell r="K172">
            <v>3.6192981722820341</v>
          </cell>
          <cell r="L172">
            <v>4.045724480511435</v>
          </cell>
          <cell r="M172">
            <v>4.239093467512534</v>
          </cell>
          <cell r="N172">
            <v>4.3570946420098506</v>
          </cell>
          <cell r="O172">
            <v>4.5508694017008189</v>
          </cell>
          <cell r="P172">
            <v>4.8376719372737753</v>
          </cell>
          <cell r="Q172">
            <v>4.8444864987336347</v>
          </cell>
          <cell r="R172">
            <v>4.9530401199583887</v>
          </cell>
          <cell r="S172">
            <v>5.2081128042669471</v>
          </cell>
          <cell r="T172">
            <v>5.003007521111531</v>
          </cell>
          <cell r="U172">
            <v>4.7666561594583392</v>
          </cell>
          <cell r="V172">
            <v>53.985256727194113</v>
          </cell>
        </row>
        <row r="173">
          <cell r="A173" t="str">
            <v>5262 · C/R - Titusville</v>
          </cell>
          <cell r="G173" t="str">
            <v>5262 · C/R - Titusville</v>
          </cell>
          <cell r="J173">
            <v>247.66185870248225</v>
          </cell>
          <cell r="K173">
            <v>251.77285805662743</v>
          </cell>
          <cell r="L173">
            <v>281.43677776229748</v>
          </cell>
          <cell r="M173">
            <v>294.88829797404196</v>
          </cell>
          <cell r="N173">
            <v>303.09693167677329</v>
          </cell>
          <cell r="O173">
            <v>316.57667905991576</v>
          </cell>
          <cell r="P173">
            <v>336.5278106445129</v>
          </cell>
          <cell r="Q173">
            <v>337.00185879790661</v>
          </cell>
          <cell r="R173">
            <v>344.55328290478542</v>
          </cell>
          <cell r="S173">
            <v>362.29715911602591</v>
          </cell>
          <cell r="T173">
            <v>348.02921519860257</v>
          </cell>
          <cell r="U173">
            <v>331.58766907655996</v>
          </cell>
          <cell r="V173">
            <v>3755.4303989705318</v>
          </cell>
        </row>
        <row r="174">
          <cell r="A174" t="str">
            <v>5264 · C/R - West Palm</v>
          </cell>
          <cell r="G174" t="str">
            <v>5264 · C/R - West Palm</v>
          </cell>
          <cell r="J174">
            <v>268.09361789262323</v>
          </cell>
          <cell r="K174">
            <v>272.5437689808092</v>
          </cell>
          <cell r="L174">
            <v>304.65492084098724</v>
          </cell>
          <cell r="M174">
            <v>319.21617277786527</v>
          </cell>
          <cell r="N174">
            <v>328.10200735429169</v>
          </cell>
          <cell r="O174">
            <v>342.69381516498333</v>
          </cell>
          <cell r="P174">
            <v>364.29088738106464</v>
          </cell>
          <cell r="Q174">
            <v>364.80404384837237</v>
          </cell>
          <cell r="R174">
            <v>372.97844995055198</v>
          </cell>
          <cell r="S174">
            <v>392.18617129219365</v>
          </cell>
          <cell r="T174">
            <v>376.74114182842692</v>
          </cell>
          <cell r="U174">
            <v>358.94319099861411</v>
          </cell>
          <cell r="V174">
            <v>4065.2481883107835</v>
          </cell>
        </row>
        <row r="175">
          <cell r="A175" t="str">
            <v>5266 · C/R - Winter Park</v>
          </cell>
          <cell r="G175" t="str">
            <v>5266 · C/R - Winter Park</v>
          </cell>
          <cell r="J175">
            <v>36.570390037834187</v>
          </cell>
          <cell r="K175">
            <v>37.177430825681057</v>
          </cell>
          <cell r="L175">
            <v>41.557681863813457</v>
          </cell>
          <cell r="M175">
            <v>43.543968098288751</v>
          </cell>
          <cell r="N175">
            <v>44.756076162725186</v>
          </cell>
          <cell r="O175">
            <v>46.746530494270807</v>
          </cell>
          <cell r="P175">
            <v>49.692566139676217</v>
          </cell>
          <cell r="Q175">
            <v>49.762565314991896</v>
          </cell>
          <cell r="R175">
            <v>50.877628112212577</v>
          </cell>
          <cell r="S175">
            <v>53.497734725430078</v>
          </cell>
          <cell r="T175">
            <v>51.390893256857652</v>
          </cell>
          <cell r="U175">
            <v>48.963092069956062</v>
          </cell>
          <cell r="V175">
            <v>554.5365571017378</v>
          </cell>
        </row>
        <row r="176">
          <cell r="A176" t="str">
            <v>Total Conference Room Rental</v>
          </cell>
          <cell r="F176" t="str">
            <v>Total Conference Room Rental</v>
          </cell>
          <cell r="J176">
            <v>15690.943576044716</v>
          </cell>
          <cell r="K176">
            <v>15951.401360077338</v>
          </cell>
          <cell r="L176">
            <v>17830.798102008212</v>
          </cell>
          <cell r="M176">
            <v>18683.036899537641</v>
          </cell>
          <cell r="N176">
            <v>19203.105710055235</v>
          </cell>
          <cell r="O176">
            <v>20057.132877243355</v>
          </cell>
          <cell r="P176">
            <v>21321.163122402053</v>
          </cell>
          <cell r="Q176">
            <v>21351.197068146459</v>
          </cell>
          <cell r="R176">
            <v>21829.627498252212</v>
          </cell>
          <cell r="S176">
            <v>22953.814169181474</v>
          </cell>
          <cell r="T176">
            <v>22049.849771403926</v>
          </cell>
          <cell r="U176">
            <v>21008.173940270695</v>
          </cell>
          <cell r="V176">
            <v>237930.24409462331</v>
          </cell>
        </row>
        <row r="177">
          <cell r="F177" t="str">
            <v>Process Service Costs</v>
          </cell>
        </row>
        <row r="178">
          <cell r="A178" t="str">
            <v>5305 · Process Service Salary</v>
          </cell>
          <cell r="G178" t="str">
            <v>5305 · Process Service Salary</v>
          </cell>
          <cell r="J178">
            <v>12978.660256410256</v>
          </cell>
          <cell r="K178">
            <v>8723.9679487179492</v>
          </cell>
          <cell r="L178">
            <v>8723.9679487179492</v>
          </cell>
          <cell r="M178">
            <v>8723.9679487179492</v>
          </cell>
          <cell r="N178">
            <v>8723.9679487179492</v>
          </cell>
          <cell r="O178">
            <v>8723.9679487179492</v>
          </cell>
          <cell r="P178">
            <v>12978.660256410256</v>
          </cell>
          <cell r="Q178">
            <v>8723.9679487179492</v>
          </cell>
          <cell r="R178">
            <v>8723.9679487179492</v>
          </cell>
          <cell r="S178">
            <v>8723.9679487179492</v>
          </cell>
          <cell r="T178">
            <v>8723.9679487179492</v>
          </cell>
          <cell r="U178">
            <v>8723.9679487179492</v>
          </cell>
          <cell r="V178">
            <v>113197.00000000001</v>
          </cell>
        </row>
        <row r="179">
          <cell r="A179" t="str">
            <v>5310 · Delivery &amp; Postage</v>
          </cell>
          <cell r="G179" t="str">
            <v>5310 · Delivery &amp; Postage</v>
          </cell>
          <cell r="J179">
            <v>180.7379522326398</v>
          </cell>
          <cell r="K179">
            <v>184.38554033122199</v>
          </cell>
          <cell r="L179">
            <v>203.11202879976972</v>
          </cell>
          <cell r="M179">
            <v>222.29576605253735</v>
          </cell>
          <cell r="N179">
            <v>218.33267723609373</v>
          </cell>
          <cell r="O179">
            <v>213.53028865658069</v>
          </cell>
          <cell r="P179">
            <v>249.78201455028275</v>
          </cell>
          <cell r="Q179">
            <v>241.44756628291378</v>
          </cell>
          <cell r="R179">
            <v>249.81455449685666</v>
          </cell>
          <cell r="S179">
            <v>232.97894774182453</v>
          </cell>
          <cell r="T179">
            <v>218.84161582505419</v>
          </cell>
          <cell r="U179">
            <v>213.59118445967493</v>
          </cell>
          <cell r="V179">
            <v>2628.8501366654505</v>
          </cell>
        </row>
        <row r="180">
          <cell r="A180" t="str">
            <v>5315 · Process Service Costs</v>
          </cell>
          <cell r="G180" t="str">
            <v>5315 · Process Service Costs</v>
          </cell>
          <cell r="J180">
            <v>22307.211282460787</v>
          </cell>
          <cell r="K180">
            <v>22757.407366799118</v>
          </cell>
          <cell r="L180">
            <v>25068.68582097107</v>
          </cell>
          <cell r="M180">
            <v>27436.399269078953</v>
          </cell>
          <cell r="N180">
            <v>26947.263155343568</v>
          </cell>
          <cell r="O180">
            <v>26354.538188725695</v>
          </cell>
          <cell r="P180">
            <v>30828.833149331243</v>
          </cell>
          <cell r="Q180">
            <v>29800.170955661863</v>
          </cell>
          <cell r="R180">
            <v>30832.849325537609</v>
          </cell>
          <cell r="S180">
            <v>28754.949070977222</v>
          </cell>
          <cell r="T180">
            <v>27010.077857477212</v>
          </cell>
          <cell r="U180">
            <v>26362.054128400003</v>
          </cell>
          <cell r="V180">
            <v>324460.43957076425</v>
          </cell>
        </row>
        <row r="181">
          <cell r="A181" t="str">
            <v>Total Process Service Costs</v>
          </cell>
          <cell r="F181" t="str">
            <v>Total Process Service Costs</v>
          </cell>
          <cell r="J181">
            <v>35466.609491103678</v>
          </cell>
          <cell r="K181">
            <v>31665.76085584829</v>
          </cell>
          <cell r="L181">
            <v>33995.765798488792</v>
          </cell>
          <cell r="M181">
            <v>36382.662983849441</v>
          </cell>
          <cell r="N181">
            <v>35889.563781297613</v>
          </cell>
          <cell r="O181">
            <v>35292.036426100225</v>
          </cell>
          <cell r="P181">
            <v>44057.275420291786</v>
          </cell>
          <cell r="Q181">
            <v>38765.586470662725</v>
          </cell>
          <cell r="R181">
            <v>39806.631828752419</v>
          </cell>
          <cell r="S181">
            <v>37711.895967436998</v>
          </cell>
          <cell r="T181">
            <v>35952.887422020212</v>
          </cell>
          <cell r="U181">
            <v>35299.61326157763</v>
          </cell>
          <cell r="V181">
            <v>440286.28970742971</v>
          </cell>
        </row>
        <row r="182">
          <cell r="F182" t="str">
            <v>Video - Production</v>
          </cell>
        </row>
        <row r="183">
          <cell r="A183" t="str">
            <v>5405 · Video-Trial Tech</v>
          </cell>
          <cell r="G183" t="str">
            <v>5405 · Video-Trial Tech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A184" t="str">
            <v>5410 · Videographer-Outsourced</v>
          </cell>
          <cell r="G184" t="str">
            <v>5410 · Videographer-Outsourced</v>
          </cell>
          <cell r="J184">
            <v>13842.202144773888</v>
          </cell>
          <cell r="K184">
            <v>15073.113204961293</v>
          </cell>
          <cell r="L184">
            <v>17351.65890366201</v>
          </cell>
          <cell r="M184">
            <v>17536.879989445286</v>
          </cell>
          <cell r="N184">
            <v>20004.138527009454</v>
          </cell>
          <cell r="O184">
            <v>18573.634168696437</v>
          </cell>
          <cell r="P184">
            <v>19182.452916143098</v>
          </cell>
          <cell r="Q184">
            <v>18990.035570251988</v>
          </cell>
          <cell r="R184">
            <v>20245.155258602586</v>
          </cell>
          <cell r="S184">
            <v>19866.27008878818</v>
          </cell>
          <cell r="T184">
            <v>19432.338007787661</v>
          </cell>
          <cell r="U184">
            <v>19999.050541615248</v>
          </cell>
          <cell r="V184">
            <v>220096.92932173712</v>
          </cell>
        </row>
        <row r="185">
          <cell r="A185" t="str">
            <v>5415 · Video Teleconference</v>
          </cell>
          <cell r="G185" t="str">
            <v>5415 · Video Teleconference</v>
          </cell>
          <cell r="J185">
            <v>3369.8352046992377</v>
          </cell>
          <cell r="K185">
            <v>3669.4961532311331</v>
          </cell>
          <cell r="L185">
            <v>4224.2000529929664</v>
          </cell>
          <cell r="M185">
            <v>4269.2914719013916</v>
          </cell>
          <cell r="N185">
            <v>4869.9368455219128</v>
          </cell>
          <cell r="O185">
            <v>4521.6856137669356</v>
          </cell>
          <cell r="P185">
            <v>4669.9003867466263</v>
          </cell>
          <cell r="Q185">
            <v>4623.0570637408682</v>
          </cell>
          <cell r="R185">
            <v>4928.6115172648579</v>
          </cell>
          <cell r="S185">
            <v>4836.3732613554766</v>
          </cell>
          <cell r="T185">
            <v>4730.7340294102887</v>
          </cell>
          <cell r="U185">
            <v>4868.6981934546293</v>
          </cell>
          <cell r="V185">
            <v>53581.819794086325</v>
          </cell>
        </row>
        <row r="186">
          <cell r="G186" t="str">
            <v>Videographer-In House</v>
          </cell>
        </row>
        <row r="187">
          <cell r="A187" t="str">
            <v>5450 · Cell/Data Reimbursement</v>
          </cell>
          <cell r="H187" t="str">
            <v>5450 · Cell/Data Reimbursement</v>
          </cell>
          <cell r="J187">
            <v>50</v>
          </cell>
          <cell r="K187">
            <v>50</v>
          </cell>
          <cell r="L187">
            <v>50</v>
          </cell>
          <cell r="M187">
            <v>50</v>
          </cell>
          <cell r="N187">
            <v>50</v>
          </cell>
          <cell r="O187">
            <v>50</v>
          </cell>
          <cell r="P187">
            <v>50</v>
          </cell>
          <cell r="Q187">
            <v>50</v>
          </cell>
          <cell r="R187">
            <v>50</v>
          </cell>
          <cell r="S187">
            <v>50</v>
          </cell>
          <cell r="T187">
            <v>50</v>
          </cell>
          <cell r="U187">
            <v>50</v>
          </cell>
          <cell r="V187">
            <v>600</v>
          </cell>
        </row>
        <row r="188">
          <cell r="A188" t="str">
            <v>5455 · Travel</v>
          </cell>
          <cell r="H188" t="str">
            <v>5455 · Travel</v>
          </cell>
          <cell r="J188">
            <v>75</v>
          </cell>
          <cell r="K188">
            <v>75</v>
          </cell>
          <cell r="L188">
            <v>75</v>
          </cell>
          <cell r="M188">
            <v>75</v>
          </cell>
          <cell r="N188">
            <v>75</v>
          </cell>
          <cell r="O188">
            <v>75</v>
          </cell>
          <cell r="P188">
            <v>75</v>
          </cell>
          <cell r="Q188">
            <v>75</v>
          </cell>
          <cell r="R188">
            <v>75</v>
          </cell>
          <cell r="S188">
            <v>75</v>
          </cell>
          <cell r="T188">
            <v>75</v>
          </cell>
          <cell r="U188">
            <v>75</v>
          </cell>
          <cell r="V188">
            <v>900</v>
          </cell>
        </row>
        <row r="189">
          <cell r="A189" t="str">
            <v>5460 · Auto Reimbursement</v>
          </cell>
          <cell r="H189" t="str">
            <v>5460 · Auto Reimbursement</v>
          </cell>
          <cell r="J189">
            <v>304.43413292319616</v>
          </cell>
          <cell r="K189">
            <v>351.57608326787505</v>
          </cell>
          <cell r="L189">
            <v>372.40990501505172</v>
          </cell>
          <cell r="M189">
            <v>372.92265830595102</v>
          </cell>
          <cell r="N189">
            <v>401.00060695498877</v>
          </cell>
          <cell r="O189">
            <v>402.48078370181076</v>
          </cell>
          <cell r="P189">
            <v>378.58763178645023</v>
          </cell>
          <cell r="Q189">
            <v>378.29763153765623</v>
          </cell>
          <cell r="R189">
            <v>386.23546003568049</v>
          </cell>
          <cell r="S189">
            <v>407.50031466813584</v>
          </cell>
          <cell r="T189">
            <v>375.69646849980921</v>
          </cell>
          <cell r="U189">
            <v>334.02596347866341</v>
          </cell>
          <cell r="V189">
            <v>4465.1676401752693</v>
          </cell>
        </row>
        <row r="190">
          <cell r="A190" t="str">
            <v>5465 · Delivery-Federal Express</v>
          </cell>
          <cell r="H190" t="str">
            <v>5465 · Delivery-Federal Express</v>
          </cell>
          <cell r="J190">
            <v>317.535759826093</v>
          </cell>
          <cell r="K190">
            <v>366.70651107742549</v>
          </cell>
          <cell r="L190">
            <v>388.43693714709389</v>
          </cell>
          <cell r="M190">
            <v>388.97175728787658</v>
          </cell>
          <cell r="N190">
            <v>418.25806849424686</v>
          </cell>
          <cell r="O190">
            <v>419.80194612539805</v>
          </cell>
          <cell r="P190">
            <v>394.88052855886548</v>
          </cell>
          <cell r="Q190">
            <v>394.57804785978499</v>
          </cell>
          <cell r="R190">
            <v>402.85748873353629</v>
          </cell>
          <cell r="S190">
            <v>425.03749761910905</v>
          </cell>
          <cell r="T190">
            <v>391.86494117321422</v>
          </cell>
          <cell r="U190">
            <v>348.401104358422</v>
          </cell>
          <cell r="V190">
            <v>4657.3305882610666</v>
          </cell>
        </row>
        <row r="191">
          <cell r="A191" t="str">
            <v>5470 · Dues &amp; Subscriptions</v>
          </cell>
          <cell r="H191" t="str">
            <v>5470 · Dues &amp; Subscriptions</v>
          </cell>
          <cell r="J191">
            <v>400</v>
          </cell>
          <cell r="K191">
            <v>400</v>
          </cell>
          <cell r="L191">
            <v>400</v>
          </cell>
          <cell r="M191">
            <v>400</v>
          </cell>
          <cell r="N191">
            <v>400</v>
          </cell>
          <cell r="O191">
            <v>400</v>
          </cell>
          <cell r="P191">
            <v>400</v>
          </cell>
          <cell r="Q191">
            <v>400</v>
          </cell>
          <cell r="R191">
            <v>400</v>
          </cell>
          <cell r="S191">
            <v>400</v>
          </cell>
          <cell r="T191">
            <v>400</v>
          </cell>
          <cell r="U191">
            <v>400</v>
          </cell>
          <cell r="V191">
            <v>4800</v>
          </cell>
        </row>
        <row r="192">
          <cell r="A192" t="str">
            <v>5475 · Labor</v>
          </cell>
          <cell r="H192" t="str">
            <v>5475 · Labor</v>
          </cell>
          <cell r="J192">
            <v>25069.275641025641</v>
          </cell>
          <cell r="K192">
            <v>16956.044871794871</v>
          </cell>
          <cell r="L192">
            <v>16956.044871794871</v>
          </cell>
          <cell r="M192">
            <v>16956.044871794871</v>
          </cell>
          <cell r="N192">
            <v>16956.044871794871</v>
          </cell>
          <cell r="O192">
            <v>16956.044871794871</v>
          </cell>
          <cell r="P192">
            <v>25069.275641025641</v>
          </cell>
          <cell r="Q192">
            <v>16956.044871794871</v>
          </cell>
          <cell r="R192">
            <v>16956.044871794871</v>
          </cell>
          <cell r="S192">
            <v>16956.044871794871</v>
          </cell>
          <cell r="T192">
            <v>16956.044871794871</v>
          </cell>
          <cell r="U192">
            <v>16956.044871794871</v>
          </cell>
          <cell r="V192">
            <v>219699.00000000003</v>
          </cell>
        </row>
        <row r="193">
          <cell r="A193" t="str">
            <v>5480 · Parking &amp; Tolls</v>
          </cell>
          <cell r="H193" t="str">
            <v>5480 · Parking &amp; Tolls</v>
          </cell>
          <cell r="J193">
            <v>43.628118206425917</v>
          </cell>
          <cell r="K193">
            <v>50.383978866235665</v>
          </cell>
          <cell r="L193">
            <v>53.369650772173827</v>
          </cell>
          <cell r="M193">
            <v>53.443132878044423</v>
          </cell>
          <cell r="N193">
            <v>57.466952582135299</v>
          </cell>
          <cell r="O193">
            <v>57.679075071347256</v>
          </cell>
          <cell r="P193">
            <v>54.254973949445713</v>
          </cell>
          <cell r="Q193">
            <v>54.213414335177781</v>
          </cell>
          <cell r="R193">
            <v>55.350975740296271</v>
          </cell>
          <cell r="S193">
            <v>58.398418491340493</v>
          </cell>
          <cell r="T193">
            <v>53.840644542908784</v>
          </cell>
          <cell r="U193">
            <v>47.868890648799052</v>
          </cell>
          <cell r="V193">
            <v>639.89822608433053</v>
          </cell>
        </row>
        <row r="194">
          <cell r="A194" t="str">
            <v>5485 · Supplies</v>
          </cell>
          <cell r="H194" t="str">
            <v>5485 · Supplies</v>
          </cell>
          <cell r="J194">
            <v>450.90871252889724</v>
          </cell>
          <cell r="K194">
            <v>520.73240782847495</v>
          </cell>
          <cell r="L194">
            <v>551.5901557783277</v>
          </cell>
          <cell r="M194">
            <v>552.34961374062743</v>
          </cell>
          <cell r="N194">
            <v>593.93690736707561</v>
          </cell>
          <cell r="O194">
            <v>596.12925217682493</v>
          </cell>
          <cell r="P194">
            <v>560.74021657505637</v>
          </cell>
          <cell r="Q194">
            <v>560.31068642493426</v>
          </cell>
          <cell r="R194">
            <v>572.06769932605437</v>
          </cell>
          <cell r="S194">
            <v>603.56386610723996</v>
          </cell>
          <cell r="T194">
            <v>556.45800714350412</v>
          </cell>
          <cell r="U194">
            <v>494.73827293008031</v>
          </cell>
          <cell r="V194">
            <v>6613.5257979270964</v>
          </cell>
        </row>
        <row r="195">
          <cell r="G195" t="str">
            <v>Total Videographer-In House</v>
          </cell>
          <cell r="J195">
            <v>26710.782364510254</v>
          </cell>
          <cell r="K195">
            <v>18770.443852834884</v>
          </cell>
          <cell r="L195">
            <v>18846.85152050752</v>
          </cell>
          <cell r="M195">
            <v>18848.732034007371</v>
          </cell>
          <cell r="N195">
            <v>18951.707407193317</v>
          </cell>
          <cell r="O195">
            <v>18957.135928870255</v>
          </cell>
          <cell r="P195">
            <v>26982.738991895461</v>
          </cell>
          <cell r="Q195">
            <v>18868.444651952428</v>
          </cell>
          <cell r="R195">
            <v>18897.556495630437</v>
          </cell>
          <cell r="S195">
            <v>18975.544968680697</v>
          </cell>
          <cell r="T195">
            <v>18858.90493315431</v>
          </cell>
          <cell r="U195">
            <v>18706.079103210835</v>
          </cell>
          <cell r="V195">
            <v>242374.92225244778</v>
          </cell>
        </row>
        <row r="196">
          <cell r="A196" t="str">
            <v>Total Video - Production</v>
          </cell>
          <cell r="F196" t="str">
            <v>Total Video - Production</v>
          </cell>
          <cell r="J196">
            <v>43922.819713983379</v>
          </cell>
          <cell r="K196">
            <v>37513.053211027305</v>
          </cell>
          <cell r="L196">
            <v>40422.710477162502</v>
          </cell>
          <cell r="M196">
            <v>40654.903495354047</v>
          </cell>
          <cell r="N196">
            <v>43825.782779724686</v>
          </cell>
          <cell r="O196">
            <v>42052.455711333627</v>
          </cell>
          <cell r="P196">
            <v>50835.092294785187</v>
          </cell>
          <cell r="Q196">
            <v>42481.537285945284</v>
          </cell>
          <cell r="R196">
            <v>44071.32327149788</v>
          </cell>
          <cell r="S196">
            <v>43678.188318824352</v>
          </cell>
          <cell r="T196">
            <v>43021.976970352262</v>
          </cell>
          <cell r="U196">
            <v>43573.827838280718</v>
          </cell>
          <cell r="V196">
            <v>516053.67136827123</v>
          </cell>
        </row>
        <row r="197">
          <cell r="F197" t="str">
            <v>New Business Costs</v>
          </cell>
        </row>
        <row r="198">
          <cell r="A198" t="str">
            <v>5502 · New Business Costs -- Undefined</v>
          </cell>
          <cell r="G198" t="str">
            <v>5502 · New Business Costs -- Undefined</v>
          </cell>
          <cell r="J198">
            <v>0</v>
          </cell>
          <cell r="K198">
            <v>0</v>
          </cell>
          <cell r="L198">
            <v>0</v>
          </cell>
          <cell r="M198">
            <v>7000</v>
          </cell>
          <cell r="N198">
            <v>14000</v>
          </cell>
          <cell r="O198">
            <v>21000</v>
          </cell>
          <cell r="P198">
            <v>28000</v>
          </cell>
          <cell r="Q198">
            <v>35000</v>
          </cell>
          <cell r="R198">
            <v>42000</v>
          </cell>
          <cell r="S198">
            <v>49000</v>
          </cell>
          <cell r="T198">
            <v>56000</v>
          </cell>
          <cell r="U198">
            <v>62999.999999999993</v>
          </cell>
          <cell r="V198">
            <v>315000</v>
          </cell>
        </row>
        <row r="199">
          <cell r="A199" t="str">
            <v>Total New Business Costs</v>
          </cell>
          <cell r="F199" t="str">
            <v>Total New Business Costs</v>
          </cell>
          <cell r="J199">
            <v>0</v>
          </cell>
          <cell r="K199">
            <v>0</v>
          </cell>
          <cell r="L199">
            <v>0</v>
          </cell>
          <cell r="M199">
            <v>7000</v>
          </cell>
          <cell r="N199">
            <v>14000</v>
          </cell>
          <cell r="O199">
            <v>21000</v>
          </cell>
          <cell r="P199">
            <v>28000</v>
          </cell>
          <cell r="Q199">
            <v>35000</v>
          </cell>
          <cell r="R199">
            <v>42000</v>
          </cell>
          <cell r="S199">
            <v>49000</v>
          </cell>
          <cell r="T199">
            <v>56000</v>
          </cell>
          <cell r="U199">
            <v>62999.999999999993</v>
          </cell>
          <cell r="V199">
            <v>315000</v>
          </cell>
        </row>
        <row r="200">
          <cell r="F200" t="str">
            <v>Production costs</v>
          </cell>
        </row>
        <row r="201">
          <cell r="A201" t="str">
            <v>5805 · Binding Supplies</v>
          </cell>
          <cell r="G201" t="str">
            <v>5805 · Binding Supplies</v>
          </cell>
          <cell r="J201">
            <v>4331.6398802764143</v>
          </cell>
          <cell r="K201">
            <v>4401.9280445107761</v>
          </cell>
          <cell r="L201">
            <v>4922.9352701482567</v>
          </cell>
          <cell r="M201">
            <v>5157.9776282799512</v>
          </cell>
          <cell r="N201">
            <v>5302.7668588846163</v>
          </cell>
          <cell r="O201">
            <v>5540.5314276852469</v>
          </cell>
          <cell r="P201">
            <v>5892.4424882658132</v>
          </cell>
          <cell r="Q201">
            <v>5899.6918978051563</v>
          </cell>
          <cell r="R201">
            <v>6032.8888373313348</v>
          </cell>
          <cell r="S201">
            <v>6344.7547284957072</v>
          </cell>
          <cell r="T201">
            <v>6093.0874355974402</v>
          </cell>
          <cell r="U201">
            <v>5849.5764939592391</v>
          </cell>
          <cell r="V201">
            <v>65770.220991239956</v>
          </cell>
        </row>
        <row r="202">
          <cell r="A202" t="str">
            <v>5810 · Paper</v>
          </cell>
          <cell r="G202" t="str">
            <v>5810 · Paper</v>
          </cell>
          <cell r="J202">
            <v>1659.7857013263399</v>
          </cell>
          <cell r="K202">
            <v>1686.7185242740379</v>
          </cell>
          <cell r="L202">
            <v>1886.356621461751</v>
          </cell>
          <cell r="M202">
            <v>1976.4194974199702</v>
          </cell>
          <cell r="N202">
            <v>2031.8994314186225</v>
          </cell>
          <cell r="O202">
            <v>2123.0053964768549</v>
          </cell>
          <cell r="P202">
            <v>2257.849696241899</v>
          </cell>
          <cell r="Q202">
            <v>2260.6275047922468</v>
          </cell>
          <cell r="R202">
            <v>2311.6655369916994</v>
          </cell>
          <cell r="S202">
            <v>2431.1654403061434</v>
          </cell>
          <cell r="T202">
            <v>2334.7322681613264</v>
          </cell>
          <cell r="U202">
            <v>2241.4244239686536</v>
          </cell>
          <cell r="V202">
            <v>25201.650042839545</v>
          </cell>
        </row>
        <row r="203">
          <cell r="A203" t="str">
            <v>5815 · Equipment Lease</v>
          </cell>
          <cell r="G203" t="str">
            <v>5815 · Equipment Lease</v>
          </cell>
          <cell r="J203">
            <v>3524.3231000000001</v>
          </cell>
          <cell r="K203">
            <v>2048.2464799999998</v>
          </cell>
          <cell r="L203">
            <v>2225.5772400000001</v>
          </cell>
          <cell r="M203">
            <v>3805.5765900000001</v>
          </cell>
          <cell r="N203">
            <v>2354.8572600000002</v>
          </cell>
          <cell r="O203">
            <v>2435.78314</v>
          </cell>
          <cell r="P203">
            <v>4055.5600899999999</v>
          </cell>
          <cell r="Q203">
            <v>2558.0275099999999</v>
          </cell>
          <cell r="R203">
            <v>2603.3626100000001</v>
          </cell>
          <cell r="S203">
            <v>4209.5097299999998</v>
          </cell>
          <cell r="T203">
            <v>2623.8518899999999</v>
          </cell>
          <cell r="U203">
            <v>2540.9701599999999</v>
          </cell>
          <cell r="V203">
            <v>34985.645799999998</v>
          </cell>
        </row>
        <row r="204">
          <cell r="A204" t="str">
            <v>5820 · Labor</v>
          </cell>
          <cell r="G204" t="str">
            <v>5820 · Labor</v>
          </cell>
          <cell r="J204">
            <v>38424.260923076923</v>
          </cell>
          <cell r="K204">
            <v>26045.340615384615</v>
          </cell>
          <cell r="L204">
            <v>26045.340615384615</v>
          </cell>
          <cell r="M204">
            <v>28352.540615384616</v>
          </cell>
          <cell r="N204">
            <v>28352.540615384616</v>
          </cell>
          <cell r="O204">
            <v>28352.540615384616</v>
          </cell>
          <cell r="P204">
            <v>41885.060923076926</v>
          </cell>
          <cell r="Q204">
            <v>28352.540615384616</v>
          </cell>
          <cell r="R204">
            <v>28352.540615384616</v>
          </cell>
          <cell r="S204">
            <v>28352.540615384616</v>
          </cell>
          <cell r="T204">
            <v>28352.540615384616</v>
          </cell>
          <cell r="U204">
            <v>28352.540615384616</v>
          </cell>
          <cell r="V204">
            <v>359220.3280000001</v>
          </cell>
        </row>
        <row r="205">
          <cell r="A205" t="str">
            <v>5825 · Outsourced Printing</v>
          </cell>
          <cell r="G205" t="str">
            <v>5825 · Outsourced Printing</v>
          </cell>
          <cell r="J205">
            <v>2434.8162303838767</v>
          </cell>
          <cell r="K205">
            <v>2474.32523108843</v>
          </cell>
          <cell r="L205">
            <v>2767.183567467137</v>
          </cell>
          <cell r="M205">
            <v>2899.3009558522099</v>
          </cell>
          <cell r="N205">
            <v>2980.6870309657616</v>
          </cell>
          <cell r="O205">
            <v>3114.3345748814058</v>
          </cell>
          <cell r="P205">
            <v>3312.1439001336453</v>
          </cell>
          <cell r="Q205">
            <v>3316.2187956685816</v>
          </cell>
          <cell r="R205">
            <v>3391.0888400765912</v>
          </cell>
          <cell r="S205">
            <v>3566.3887621609933</v>
          </cell>
          <cell r="T205">
            <v>3424.9264923643705</v>
          </cell>
          <cell r="U205">
            <v>3288.0489103482687</v>
          </cell>
          <cell r="V205">
            <v>36969.463291391272</v>
          </cell>
        </row>
        <row r="206">
          <cell r="A206" t="str">
            <v>5830 · Printing and Production</v>
          </cell>
          <cell r="G206" t="str">
            <v>5830 · Printing and Production</v>
          </cell>
          <cell r="J206">
            <v>400</v>
          </cell>
          <cell r="K206">
            <v>400</v>
          </cell>
          <cell r="L206">
            <v>400</v>
          </cell>
          <cell r="M206">
            <v>400</v>
          </cell>
          <cell r="N206">
            <v>400</v>
          </cell>
          <cell r="O206">
            <v>400</v>
          </cell>
          <cell r="P206">
            <v>400</v>
          </cell>
          <cell r="Q206">
            <v>400</v>
          </cell>
          <cell r="R206">
            <v>400</v>
          </cell>
          <cell r="S206">
            <v>400</v>
          </cell>
          <cell r="T206">
            <v>400</v>
          </cell>
          <cell r="U206">
            <v>400</v>
          </cell>
          <cell r="V206">
            <v>4800</v>
          </cell>
        </row>
        <row r="207">
          <cell r="A207" t="str">
            <v>5835 · Proofreaders/Scopists</v>
          </cell>
          <cell r="G207" t="str">
            <v>5835 · Proofreaders/Scopists</v>
          </cell>
          <cell r="J207">
            <v>750</v>
          </cell>
          <cell r="K207">
            <v>750</v>
          </cell>
          <cell r="L207">
            <v>750</v>
          </cell>
          <cell r="M207">
            <v>750</v>
          </cell>
          <cell r="N207">
            <v>750</v>
          </cell>
          <cell r="O207">
            <v>750</v>
          </cell>
          <cell r="P207">
            <v>750</v>
          </cell>
          <cell r="Q207">
            <v>750</v>
          </cell>
          <cell r="R207">
            <v>750</v>
          </cell>
          <cell r="S207">
            <v>750</v>
          </cell>
          <cell r="T207">
            <v>750</v>
          </cell>
          <cell r="U207">
            <v>750</v>
          </cell>
          <cell r="V207">
            <v>9000</v>
          </cell>
        </row>
        <row r="208">
          <cell r="A208" t="str">
            <v>Total Production costs</v>
          </cell>
          <cell r="F208" t="str">
            <v>Total Production costs</v>
          </cell>
          <cell r="J208">
            <v>51524.825835063551</v>
          </cell>
          <cell r="K208">
            <v>37806.558895257855</v>
          </cell>
          <cell r="L208">
            <v>38997.393314461762</v>
          </cell>
          <cell r="M208">
            <v>43341.815286936748</v>
          </cell>
          <cell r="N208">
            <v>42172.751196653619</v>
          </cell>
          <cell r="O208">
            <v>42716.195154428118</v>
          </cell>
          <cell r="P208">
            <v>58553.057097718287</v>
          </cell>
          <cell r="Q208">
            <v>43537.106323650602</v>
          </cell>
          <cell r="R208">
            <v>43841.546439784237</v>
          </cell>
          <cell r="S208">
            <v>46054.359276347459</v>
          </cell>
          <cell r="T208">
            <v>43979.138701507756</v>
          </cell>
          <cell r="U208">
            <v>43422.560603660779</v>
          </cell>
          <cell r="V208">
            <v>535947.30812547088</v>
          </cell>
        </row>
        <row r="209">
          <cell r="F209" t="str">
            <v>Delivery Charges</v>
          </cell>
        </row>
        <row r="210">
          <cell r="A210" t="str">
            <v>5875 · Courier</v>
          </cell>
          <cell r="G210" t="str">
            <v>5875 · Courier</v>
          </cell>
          <cell r="J210">
            <v>1677.753250490922</v>
          </cell>
          <cell r="K210">
            <v>1704.9776272338279</v>
          </cell>
          <cell r="L210">
            <v>1906.7768512004243</v>
          </cell>
          <cell r="M210">
            <v>1997.8146778106402</v>
          </cell>
          <cell r="N210">
            <v>2053.8951944272603</v>
          </cell>
          <cell r="O210">
            <v>2145.9874018088617</v>
          </cell>
          <cell r="P210">
            <v>2282.2914210929112</v>
          </cell>
          <cell r="Q210">
            <v>2285.0993000382855</v>
          </cell>
          <cell r="R210">
            <v>2336.6898302813556</v>
          </cell>
          <cell r="S210">
            <v>2457.4833466123773</v>
          </cell>
          <cell r="T210">
            <v>2360.0062639433136</v>
          </cell>
          <cell r="U210">
            <v>2265.6883415961943</v>
          </cell>
          <cell r="V210">
            <v>25474.463506536373</v>
          </cell>
        </row>
        <row r="211">
          <cell r="A211" t="str">
            <v>5880 · Federal Express</v>
          </cell>
          <cell r="G211" t="str">
            <v>5880 · Federal Express</v>
          </cell>
          <cell r="J211">
            <v>6280.9097982370859</v>
          </cell>
          <cell r="K211">
            <v>6382.8281551738892</v>
          </cell>
          <cell r="L211">
            <v>7138.292477902849</v>
          </cell>
          <cell r="M211">
            <v>7479.1056320415764</v>
          </cell>
          <cell r="N211">
            <v>7689.0510851077306</v>
          </cell>
          <cell r="O211">
            <v>8033.811464809055</v>
          </cell>
          <cell r="P211">
            <v>8544.0851001066039</v>
          </cell>
          <cell r="Q211">
            <v>8554.5967974465457</v>
          </cell>
          <cell r="R211">
            <v>8747.7333428861875</v>
          </cell>
          <cell r="S211">
            <v>9199.9411869568376</v>
          </cell>
          <cell r="T211">
            <v>8835.0217546979275</v>
          </cell>
          <cell r="U211">
            <v>8481.9290919681443</v>
          </cell>
          <cell r="V211">
            <v>95367.305887334427</v>
          </cell>
        </row>
        <row r="212">
          <cell r="A212" t="str">
            <v>5890 · UPS</v>
          </cell>
          <cell r="G212" t="str">
            <v>5890 · UPS</v>
          </cell>
          <cell r="J212">
            <v>24.369182748149978</v>
          </cell>
          <cell r="K212">
            <v>24.764613847364497</v>
          </cell>
          <cell r="L212">
            <v>27.695725538453686</v>
          </cell>
          <cell r="M212">
            <v>29.018040028388121</v>
          </cell>
          <cell r="N212">
            <v>29.832603408099171</v>
          </cell>
          <cell r="O212">
            <v>31.170232663596725</v>
          </cell>
          <cell r="P212">
            <v>33.150033658926894</v>
          </cell>
          <cell r="Q212">
            <v>33.190817793980415</v>
          </cell>
          <cell r="R212">
            <v>33.940164611934406</v>
          </cell>
          <cell r="S212">
            <v>35.694677245661076</v>
          </cell>
          <cell r="T212">
            <v>34.2788332646562</v>
          </cell>
          <cell r="U212">
            <v>32.908875742338637</v>
          </cell>
          <cell r="V212">
            <v>370.01380055154982</v>
          </cell>
        </row>
        <row r="213">
          <cell r="A213" t="str">
            <v>Total Delivery Charges</v>
          </cell>
          <cell r="F213" t="str">
            <v>Total Delivery Charges</v>
          </cell>
          <cell r="J213">
            <v>7983.0322314761579</v>
          </cell>
          <cell r="K213">
            <v>8112.5703962550815</v>
          </cell>
          <cell r="L213">
            <v>9072.7650546417262</v>
          </cell>
          <cell r="M213">
            <v>9505.9383498806037</v>
          </cell>
          <cell r="N213">
            <v>9772.7788829430883</v>
          </cell>
          <cell r="O213">
            <v>10210.969099281514</v>
          </cell>
          <cell r="P213">
            <v>10859.526554858443</v>
          </cell>
          <cell r="Q213">
            <v>10872.886915278812</v>
          </cell>
          <cell r="R213">
            <v>11118.363337779478</v>
          </cell>
          <cell r="S213">
            <v>11693.119210814875</v>
          </cell>
          <cell r="T213">
            <v>11229.306851905898</v>
          </cell>
          <cell r="U213">
            <v>10780.526309306677</v>
          </cell>
          <cell r="V213">
            <v>121211.78319442234</v>
          </cell>
        </row>
        <row r="214">
          <cell r="E214" t="str">
            <v>Total COGS</v>
          </cell>
          <cell r="J214">
            <v>632380.51232040336</v>
          </cell>
          <cell r="K214">
            <v>603545.05789106281</v>
          </cell>
          <cell r="L214">
            <v>672408.87104924815</v>
          </cell>
          <cell r="M214">
            <v>708696.01792212017</v>
          </cell>
          <cell r="N214">
            <v>725124.30357546115</v>
          </cell>
          <cell r="O214">
            <v>757331.51244524459</v>
          </cell>
          <cell r="P214">
            <v>850799.86584902112</v>
          </cell>
          <cell r="Q214">
            <v>810167.17255386536</v>
          </cell>
          <cell r="R214">
            <v>829412.63455895882</v>
          </cell>
          <cell r="S214">
            <v>869339.64333680563</v>
          </cell>
          <cell r="T214">
            <v>836948.92438355205</v>
          </cell>
          <cell r="U214">
            <v>805160.47231303621</v>
          </cell>
          <cell r="V214">
            <v>9101314.9881987814</v>
          </cell>
        </row>
        <row r="215">
          <cell r="D215" t="str">
            <v>Gross Profit</v>
          </cell>
          <cell r="J215">
            <v>341086.66319302015</v>
          </cell>
          <cell r="K215">
            <v>386222.02930628706</v>
          </cell>
          <cell r="L215">
            <v>434974.20918248594</v>
          </cell>
          <cell r="M215">
            <v>452021.68306184071</v>
          </cell>
          <cell r="N215">
            <v>468140.22918197291</v>
          </cell>
          <cell r="O215">
            <v>489379.56042057241</v>
          </cell>
          <cell r="P215">
            <v>475016.46946239006</v>
          </cell>
          <cell r="Q215">
            <v>517528.74053623213</v>
          </cell>
          <cell r="R215">
            <v>528224.30635102501</v>
          </cell>
          <cell r="S215">
            <v>558650.90025183337</v>
          </cell>
          <cell r="T215">
            <v>534469.91832882399</v>
          </cell>
          <cell r="U215">
            <v>501068.4429267731</v>
          </cell>
          <cell r="V215">
            <v>5686783.1522032544</v>
          </cell>
        </row>
        <row r="216">
          <cell r="E216" t="str">
            <v>Expense</v>
          </cell>
        </row>
        <row r="217">
          <cell r="F217" t="str">
            <v>Office Expense</v>
          </cell>
        </row>
        <row r="218">
          <cell r="A218" t="str">
            <v>6100 · Moving Expense</v>
          </cell>
          <cell r="G218" t="str">
            <v>6100 · Moving Expense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G219" t="str">
            <v>Altamonte Office Expenses</v>
          </cell>
        </row>
        <row r="220">
          <cell r="A220" t="str">
            <v>6114 · Supplies/Food/Coffee</v>
          </cell>
          <cell r="H220" t="str">
            <v>6114 · Supplies/Food/Coffee</v>
          </cell>
          <cell r="J220">
            <v>50</v>
          </cell>
          <cell r="K220">
            <v>50</v>
          </cell>
          <cell r="L220">
            <v>50</v>
          </cell>
          <cell r="M220">
            <v>50</v>
          </cell>
          <cell r="N220">
            <v>50</v>
          </cell>
          <cell r="O220">
            <v>50</v>
          </cell>
          <cell r="P220">
            <v>50</v>
          </cell>
          <cell r="Q220">
            <v>50</v>
          </cell>
          <cell r="R220">
            <v>50</v>
          </cell>
          <cell r="S220">
            <v>50</v>
          </cell>
          <cell r="T220">
            <v>50</v>
          </cell>
          <cell r="U220">
            <v>50</v>
          </cell>
          <cell r="V220">
            <v>600</v>
          </cell>
        </row>
        <row r="221">
          <cell r="A221" t="str">
            <v>Total Altamonte Office Expenses</v>
          </cell>
          <cell r="G221" t="str">
            <v>Total Altamonte Office Expenses</v>
          </cell>
          <cell r="J221">
            <v>50</v>
          </cell>
          <cell r="K221">
            <v>50</v>
          </cell>
          <cell r="L221">
            <v>50</v>
          </cell>
          <cell r="M221">
            <v>50</v>
          </cell>
          <cell r="N221">
            <v>50</v>
          </cell>
          <cell r="O221">
            <v>50</v>
          </cell>
          <cell r="P221">
            <v>50</v>
          </cell>
          <cell r="Q221">
            <v>50</v>
          </cell>
          <cell r="R221">
            <v>50</v>
          </cell>
          <cell r="S221">
            <v>50</v>
          </cell>
          <cell r="T221">
            <v>50</v>
          </cell>
          <cell r="U221">
            <v>50</v>
          </cell>
          <cell r="V221">
            <v>600</v>
          </cell>
        </row>
        <row r="222">
          <cell r="G222" t="str">
            <v>Daytona Office Expense</v>
          </cell>
        </row>
        <row r="223">
          <cell r="A223" t="str">
            <v>6120 · Repairs &amp; Maintenance</v>
          </cell>
          <cell r="H223" t="str">
            <v>6120 · Repairs &amp; Maintenance</v>
          </cell>
          <cell r="J223">
            <v>50</v>
          </cell>
          <cell r="K223">
            <v>50</v>
          </cell>
          <cell r="L223">
            <v>50</v>
          </cell>
          <cell r="M223">
            <v>50</v>
          </cell>
          <cell r="N223">
            <v>50</v>
          </cell>
          <cell r="O223">
            <v>50</v>
          </cell>
          <cell r="P223">
            <v>50</v>
          </cell>
          <cell r="Q223">
            <v>50</v>
          </cell>
          <cell r="R223">
            <v>50</v>
          </cell>
          <cell r="S223">
            <v>50</v>
          </cell>
          <cell r="T223">
            <v>50</v>
          </cell>
          <cell r="U223">
            <v>50</v>
          </cell>
          <cell r="V223">
            <v>600</v>
          </cell>
        </row>
        <row r="224">
          <cell r="A224" t="str">
            <v>6122 · Cable/Internet/Phone</v>
          </cell>
          <cell r="H224" t="str">
            <v>6122 · Cable/Internet/Phone</v>
          </cell>
          <cell r="J224">
            <v>275</v>
          </cell>
          <cell r="K224">
            <v>275</v>
          </cell>
          <cell r="L224">
            <v>275</v>
          </cell>
          <cell r="M224">
            <v>275</v>
          </cell>
          <cell r="N224">
            <v>275</v>
          </cell>
          <cell r="O224">
            <v>275</v>
          </cell>
          <cell r="P224">
            <v>275</v>
          </cell>
          <cell r="Q224">
            <v>275</v>
          </cell>
          <cell r="R224">
            <v>275</v>
          </cell>
          <cell r="S224">
            <v>275</v>
          </cell>
          <cell r="T224">
            <v>275</v>
          </cell>
          <cell r="U224">
            <v>275</v>
          </cell>
          <cell r="V224">
            <v>3300</v>
          </cell>
        </row>
        <row r="225">
          <cell r="A225" t="str">
            <v>6124 · Supplies/Food/Coffee</v>
          </cell>
          <cell r="H225" t="str">
            <v>6124 · Supplies/Food/Coffee</v>
          </cell>
          <cell r="J225">
            <v>20</v>
          </cell>
          <cell r="K225">
            <v>20</v>
          </cell>
          <cell r="L225">
            <v>20</v>
          </cell>
          <cell r="M225">
            <v>20</v>
          </cell>
          <cell r="N225">
            <v>20</v>
          </cell>
          <cell r="O225">
            <v>20</v>
          </cell>
          <cell r="P225">
            <v>20</v>
          </cell>
          <cell r="Q225">
            <v>20</v>
          </cell>
          <cell r="R225">
            <v>20</v>
          </cell>
          <cell r="S225">
            <v>20</v>
          </cell>
          <cell r="T225">
            <v>20</v>
          </cell>
          <cell r="U225">
            <v>20</v>
          </cell>
          <cell r="V225">
            <v>240</v>
          </cell>
        </row>
        <row r="226">
          <cell r="A226" t="str">
            <v>Total Daytona Office Expense</v>
          </cell>
          <cell r="G226" t="str">
            <v>Total Daytona Office Expense</v>
          </cell>
          <cell r="J226">
            <v>345</v>
          </cell>
          <cell r="K226">
            <v>345</v>
          </cell>
          <cell r="L226">
            <v>345</v>
          </cell>
          <cell r="M226">
            <v>345</v>
          </cell>
          <cell r="N226">
            <v>345</v>
          </cell>
          <cell r="O226">
            <v>345</v>
          </cell>
          <cell r="P226">
            <v>345</v>
          </cell>
          <cell r="Q226">
            <v>345</v>
          </cell>
          <cell r="R226">
            <v>345</v>
          </cell>
          <cell r="S226">
            <v>345</v>
          </cell>
          <cell r="T226">
            <v>345</v>
          </cell>
          <cell r="U226">
            <v>345</v>
          </cell>
          <cell r="V226">
            <v>4140</v>
          </cell>
        </row>
        <row r="227">
          <cell r="G227" t="str">
            <v>Kissimmee Office Expense</v>
          </cell>
        </row>
        <row r="228">
          <cell r="A228" t="str">
            <v>6132 · Cable/Internet/Phone</v>
          </cell>
          <cell r="H228" t="str">
            <v>6132 · Cable/Internet/Phone</v>
          </cell>
          <cell r="J228">
            <v>150</v>
          </cell>
          <cell r="K228">
            <v>150</v>
          </cell>
          <cell r="L228">
            <v>150</v>
          </cell>
          <cell r="M228">
            <v>150</v>
          </cell>
          <cell r="N228">
            <v>150</v>
          </cell>
          <cell r="O228">
            <v>150</v>
          </cell>
          <cell r="P228">
            <v>150</v>
          </cell>
          <cell r="Q228">
            <v>150</v>
          </cell>
          <cell r="R228">
            <v>150</v>
          </cell>
          <cell r="S228">
            <v>150</v>
          </cell>
          <cell r="T228">
            <v>150</v>
          </cell>
          <cell r="U228">
            <v>150</v>
          </cell>
          <cell r="V228">
            <v>1800</v>
          </cell>
        </row>
        <row r="229">
          <cell r="A229" t="str">
            <v>6134 · Supplies/Food/Coffee</v>
          </cell>
          <cell r="H229" t="str">
            <v>6134 · Supplies/Food/Coffee</v>
          </cell>
          <cell r="J229">
            <v>75</v>
          </cell>
          <cell r="K229">
            <v>75</v>
          </cell>
          <cell r="L229">
            <v>75</v>
          </cell>
          <cell r="M229">
            <v>75</v>
          </cell>
          <cell r="N229">
            <v>75</v>
          </cell>
          <cell r="O229">
            <v>75</v>
          </cell>
          <cell r="P229">
            <v>75</v>
          </cell>
          <cell r="Q229">
            <v>75</v>
          </cell>
          <cell r="R229">
            <v>75</v>
          </cell>
          <cell r="S229">
            <v>75</v>
          </cell>
          <cell r="T229">
            <v>75</v>
          </cell>
          <cell r="U229">
            <v>75</v>
          </cell>
          <cell r="V229">
            <v>900</v>
          </cell>
        </row>
        <row r="230">
          <cell r="A230" t="str">
            <v>Total Kissimmee Office Expense</v>
          </cell>
          <cell r="G230" t="str">
            <v>Total Kissimmee Office Expense</v>
          </cell>
          <cell r="J230">
            <v>225</v>
          </cell>
          <cell r="K230">
            <v>225</v>
          </cell>
          <cell r="L230">
            <v>225</v>
          </cell>
          <cell r="M230">
            <v>225</v>
          </cell>
          <cell r="N230">
            <v>225</v>
          </cell>
          <cell r="O230">
            <v>225</v>
          </cell>
          <cell r="P230">
            <v>225</v>
          </cell>
          <cell r="Q230">
            <v>225</v>
          </cell>
          <cell r="R230">
            <v>225</v>
          </cell>
          <cell r="S230">
            <v>225</v>
          </cell>
          <cell r="T230">
            <v>225</v>
          </cell>
          <cell r="U230">
            <v>225</v>
          </cell>
          <cell r="V230">
            <v>2700</v>
          </cell>
        </row>
        <row r="231">
          <cell r="G231" t="str">
            <v>Lakeland Office Expenses</v>
          </cell>
        </row>
        <row r="232">
          <cell r="A232" t="str">
            <v>6142 · Cable/Internet/Phone</v>
          </cell>
          <cell r="H232" t="str">
            <v>6142 · Cable/Internet/Phone</v>
          </cell>
          <cell r="J232">
            <v>150</v>
          </cell>
          <cell r="K232">
            <v>150</v>
          </cell>
          <cell r="L232">
            <v>150</v>
          </cell>
          <cell r="M232">
            <v>150</v>
          </cell>
          <cell r="N232">
            <v>150</v>
          </cell>
          <cell r="O232">
            <v>150</v>
          </cell>
          <cell r="P232">
            <v>150</v>
          </cell>
          <cell r="Q232">
            <v>150</v>
          </cell>
          <cell r="R232">
            <v>150</v>
          </cell>
          <cell r="S232">
            <v>150</v>
          </cell>
          <cell r="T232">
            <v>150</v>
          </cell>
          <cell r="U232">
            <v>150</v>
          </cell>
          <cell r="V232">
            <v>1800</v>
          </cell>
        </row>
        <row r="233">
          <cell r="A233" t="str">
            <v>Total Lakeland Office Expenses</v>
          </cell>
          <cell r="G233" t="str">
            <v>Total Lakeland Office Expenses</v>
          </cell>
          <cell r="J233">
            <v>150</v>
          </cell>
          <cell r="K233">
            <v>150</v>
          </cell>
          <cell r="L233">
            <v>150</v>
          </cell>
          <cell r="M233">
            <v>150</v>
          </cell>
          <cell r="N233">
            <v>150</v>
          </cell>
          <cell r="O233">
            <v>150</v>
          </cell>
          <cell r="P233">
            <v>150</v>
          </cell>
          <cell r="Q233">
            <v>150</v>
          </cell>
          <cell r="R233">
            <v>150</v>
          </cell>
          <cell r="S233">
            <v>150</v>
          </cell>
          <cell r="T233">
            <v>150</v>
          </cell>
          <cell r="U233">
            <v>150</v>
          </cell>
          <cell r="V233">
            <v>1800</v>
          </cell>
        </row>
        <row r="234">
          <cell r="G234" t="str">
            <v>Melbourne Office Expenses</v>
          </cell>
        </row>
        <row r="235">
          <cell r="A235" t="str">
            <v>6150 · Repairs &amp; Maintenance</v>
          </cell>
          <cell r="H235" t="str">
            <v>6150 · Repairs &amp; Maintenance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A236" t="str">
            <v>6152 · Cable/Internet/Phone</v>
          </cell>
          <cell r="H236" t="str">
            <v>6152 · Cable/Internet/Phone</v>
          </cell>
          <cell r="J236">
            <v>125</v>
          </cell>
          <cell r="K236">
            <v>125</v>
          </cell>
          <cell r="L236">
            <v>125</v>
          </cell>
          <cell r="M236">
            <v>125</v>
          </cell>
          <cell r="N236">
            <v>125</v>
          </cell>
          <cell r="O236">
            <v>125</v>
          </cell>
          <cell r="P236">
            <v>125</v>
          </cell>
          <cell r="Q236">
            <v>125</v>
          </cell>
          <cell r="R236">
            <v>125</v>
          </cell>
          <cell r="S236">
            <v>125</v>
          </cell>
          <cell r="T236">
            <v>125</v>
          </cell>
          <cell r="U236">
            <v>125</v>
          </cell>
          <cell r="V236">
            <v>1500</v>
          </cell>
        </row>
        <row r="237">
          <cell r="A237" t="str">
            <v>6154 · Supplies/Food/Coffee</v>
          </cell>
          <cell r="H237" t="str">
            <v>6154 · Supplies/Food/Coffee</v>
          </cell>
          <cell r="J237">
            <v>50</v>
          </cell>
          <cell r="K237">
            <v>50</v>
          </cell>
          <cell r="L237">
            <v>50</v>
          </cell>
          <cell r="M237">
            <v>50</v>
          </cell>
          <cell r="N237">
            <v>50</v>
          </cell>
          <cell r="O237">
            <v>50</v>
          </cell>
          <cell r="P237">
            <v>50</v>
          </cell>
          <cell r="Q237">
            <v>50</v>
          </cell>
          <cell r="R237">
            <v>50</v>
          </cell>
          <cell r="S237">
            <v>50</v>
          </cell>
          <cell r="T237">
            <v>50</v>
          </cell>
          <cell r="U237">
            <v>50</v>
          </cell>
          <cell r="V237">
            <v>600</v>
          </cell>
        </row>
        <row r="238">
          <cell r="A238" t="str">
            <v>Total Melbourne Office Expenses</v>
          </cell>
          <cell r="G238" t="str">
            <v>Total Melbourne Office Expenses</v>
          </cell>
          <cell r="J238">
            <v>175</v>
          </cell>
          <cell r="K238">
            <v>175</v>
          </cell>
          <cell r="L238">
            <v>175</v>
          </cell>
          <cell r="M238">
            <v>175</v>
          </cell>
          <cell r="N238">
            <v>175</v>
          </cell>
          <cell r="O238">
            <v>175</v>
          </cell>
          <cell r="P238">
            <v>175</v>
          </cell>
          <cell r="Q238">
            <v>175</v>
          </cell>
          <cell r="R238">
            <v>175</v>
          </cell>
          <cell r="S238">
            <v>175</v>
          </cell>
          <cell r="T238">
            <v>175</v>
          </cell>
          <cell r="U238">
            <v>175</v>
          </cell>
          <cell r="V238">
            <v>2100</v>
          </cell>
        </row>
        <row r="239">
          <cell r="G239" t="str">
            <v>Tavares Office Expenses</v>
          </cell>
        </row>
        <row r="240">
          <cell r="A240" t="str">
            <v>6164 · Supplies/Food/Coffee</v>
          </cell>
          <cell r="H240" t="str">
            <v>6164 · Supplies/Food/Coffee</v>
          </cell>
          <cell r="J240">
            <v>20</v>
          </cell>
          <cell r="K240">
            <v>20</v>
          </cell>
          <cell r="L240">
            <v>20</v>
          </cell>
          <cell r="M240">
            <v>20</v>
          </cell>
          <cell r="N240">
            <v>20</v>
          </cell>
          <cell r="O240">
            <v>20</v>
          </cell>
          <cell r="P240">
            <v>20</v>
          </cell>
          <cell r="Q240">
            <v>20</v>
          </cell>
          <cell r="R240">
            <v>20</v>
          </cell>
          <cell r="S240">
            <v>20</v>
          </cell>
          <cell r="T240">
            <v>20</v>
          </cell>
          <cell r="U240">
            <v>20</v>
          </cell>
          <cell r="V240">
            <v>240</v>
          </cell>
        </row>
        <row r="241">
          <cell r="A241" t="str">
            <v>Total Tavares Office Expenses</v>
          </cell>
          <cell r="G241" t="str">
            <v>Total Tavares Office Expenses</v>
          </cell>
          <cell r="J241">
            <v>20</v>
          </cell>
          <cell r="K241">
            <v>20</v>
          </cell>
          <cell r="L241">
            <v>20</v>
          </cell>
          <cell r="M241">
            <v>20</v>
          </cell>
          <cell r="N241">
            <v>20</v>
          </cell>
          <cell r="O241">
            <v>20</v>
          </cell>
          <cell r="P241">
            <v>20</v>
          </cell>
          <cell r="Q241">
            <v>20</v>
          </cell>
          <cell r="R241">
            <v>20</v>
          </cell>
          <cell r="S241">
            <v>20</v>
          </cell>
          <cell r="T241">
            <v>20</v>
          </cell>
          <cell r="U241">
            <v>20</v>
          </cell>
          <cell r="V241">
            <v>240</v>
          </cell>
        </row>
        <row r="242">
          <cell r="G242" t="str">
            <v>Jacksonville Office Expenses</v>
          </cell>
        </row>
        <row r="243">
          <cell r="A243" t="str">
            <v>6170 · Equipment &amp; Decorations</v>
          </cell>
          <cell r="H243" t="str">
            <v>6170 · Equipment &amp; Decorations</v>
          </cell>
          <cell r="J243">
            <v>50</v>
          </cell>
          <cell r="K243">
            <v>50</v>
          </cell>
          <cell r="L243">
            <v>50</v>
          </cell>
          <cell r="M243">
            <v>50</v>
          </cell>
          <cell r="N243">
            <v>50</v>
          </cell>
          <cell r="O243">
            <v>50</v>
          </cell>
          <cell r="P243">
            <v>50</v>
          </cell>
          <cell r="Q243">
            <v>50</v>
          </cell>
          <cell r="R243">
            <v>50</v>
          </cell>
          <cell r="S243">
            <v>50</v>
          </cell>
          <cell r="T243">
            <v>50</v>
          </cell>
          <cell r="U243">
            <v>50</v>
          </cell>
          <cell r="V243">
            <v>600</v>
          </cell>
        </row>
        <row r="244">
          <cell r="A244" t="str">
            <v>6172 · Repairs &amp; Maintenance</v>
          </cell>
          <cell r="H244" t="str">
            <v>6172 · Repairs &amp; Maintenance</v>
          </cell>
          <cell r="J244">
            <v>75</v>
          </cell>
          <cell r="K244">
            <v>75</v>
          </cell>
          <cell r="L244">
            <v>75</v>
          </cell>
          <cell r="M244">
            <v>75</v>
          </cell>
          <cell r="N244">
            <v>75</v>
          </cell>
          <cell r="O244">
            <v>75</v>
          </cell>
          <cell r="P244">
            <v>75</v>
          </cell>
          <cell r="Q244">
            <v>75</v>
          </cell>
          <cell r="R244">
            <v>75</v>
          </cell>
          <cell r="S244">
            <v>75</v>
          </cell>
          <cell r="T244">
            <v>75</v>
          </cell>
          <cell r="U244">
            <v>75</v>
          </cell>
          <cell r="V244">
            <v>900</v>
          </cell>
        </row>
        <row r="245">
          <cell r="A245" t="str">
            <v>6174 · Supplies/Food/Coffee</v>
          </cell>
          <cell r="H245" t="str">
            <v>6174 · Supplies/Food/Coffee</v>
          </cell>
          <cell r="J245">
            <v>250</v>
          </cell>
          <cell r="K245">
            <v>250</v>
          </cell>
          <cell r="L245">
            <v>250</v>
          </cell>
          <cell r="M245">
            <v>250</v>
          </cell>
          <cell r="N245">
            <v>250</v>
          </cell>
          <cell r="O245">
            <v>250</v>
          </cell>
          <cell r="P245">
            <v>250</v>
          </cell>
          <cell r="Q245">
            <v>250</v>
          </cell>
          <cell r="R245">
            <v>250</v>
          </cell>
          <cell r="S245">
            <v>250</v>
          </cell>
          <cell r="T245">
            <v>250</v>
          </cell>
          <cell r="U245">
            <v>250</v>
          </cell>
          <cell r="V245">
            <v>3000</v>
          </cell>
        </row>
        <row r="246">
          <cell r="A246" t="str">
            <v>6176 · Cable/Internet/Phone</v>
          </cell>
          <cell r="H246" t="str">
            <v>6176 · Cable/Internet/Phone</v>
          </cell>
          <cell r="J246">
            <v>600</v>
          </cell>
          <cell r="K246">
            <v>600</v>
          </cell>
          <cell r="L246">
            <v>600</v>
          </cell>
          <cell r="M246">
            <v>600</v>
          </cell>
          <cell r="N246">
            <v>600</v>
          </cell>
          <cell r="O246">
            <v>600</v>
          </cell>
          <cell r="P246">
            <v>600</v>
          </cell>
          <cell r="Q246">
            <v>600</v>
          </cell>
          <cell r="R246">
            <v>600</v>
          </cell>
          <cell r="S246">
            <v>600</v>
          </cell>
          <cell r="T246">
            <v>600</v>
          </cell>
          <cell r="U246">
            <v>600</v>
          </cell>
          <cell r="V246">
            <v>7200</v>
          </cell>
        </row>
        <row r="247">
          <cell r="A247" t="str">
            <v>6178 · Utilities</v>
          </cell>
          <cell r="H247" t="str">
            <v>6178 · Utilities</v>
          </cell>
          <cell r="J247">
            <v>250</v>
          </cell>
          <cell r="K247">
            <v>250</v>
          </cell>
          <cell r="L247">
            <v>250</v>
          </cell>
          <cell r="M247">
            <v>250</v>
          </cell>
          <cell r="N247">
            <v>250</v>
          </cell>
          <cell r="O247">
            <v>250</v>
          </cell>
          <cell r="P247">
            <v>250</v>
          </cell>
          <cell r="Q247">
            <v>250</v>
          </cell>
          <cell r="R247">
            <v>250</v>
          </cell>
          <cell r="S247">
            <v>250</v>
          </cell>
          <cell r="T247">
            <v>250</v>
          </cell>
          <cell r="U247">
            <v>250</v>
          </cell>
          <cell r="V247">
            <v>3000</v>
          </cell>
        </row>
        <row r="248">
          <cell r="A248" t="str">
            <v>Total Jacksonville Office Expenses</v>
          </cell>
          <cell r="G248" t="str">
            <v>Total Jacksonville Office Expenses</v>
          </cell>
          <cell r="J248">
            <v>1225</v>
          </cell>
          <cell r="K248">
            <v>1225</v>
          </cell>
          <cell r="L248">
            <v>1225</v>
          </cell>
          <cell r="M248">
            <v>1225</v>
          </cell>
          <cell r="N248">
            <v>1225</v>
          </cell>
          <cell r="O248">
            <v>1225</v>
          </cell>
          <cell r="P248">
            <v>1225</v>
          </cell>
          <cell r="Q248">
            <v>1225</v>
          </cell>
          <cell r="R248">
            <v>1225</v>
          </cell>
          <cell r="S248">
            <v>1225</v>
          </cell>
          <cell r="T248">
            <v>1225</v>
          </cell>
          <cell r="U248">
            <v>1225</v>
          </cell>
          <cell r="V248">
            <v>14700</v>
          </cell>
        </row>
        <row r="249">
          <cell r="G249" t="str">
            <v>Ft. Lauderdale Ofiice Expense</v>
          </cell>
        </row>
        <row r="250">
          <cell r="A250" t="str">
            <v>6180 · Equipment and Decoration</v>
          </cell>
          <cell r="H250" t="str">
            <v>6180 · Equipment and Decoration</v>
          </cell>
          <cell r="J250">
            <v>500</v>
          </cell>
          <cell r="K250">
            <v>500</v>
          </cell>
          <cell r="L250">
            <v>500</v>
          </cell>
          <cell r="M250">
            <v>500</v>
          </cell>
          <cell r="N250">
            <v>500</v>
          </cell>
          <cell r="O250">
            <v>500</v>
          </cell>
          <cell r="P250">
            <v>500</v>
          </cell>
          <cell r="Q250">
            <v>500</v>
          </cell>
          <cell r="R250">
            <v>500</v>
          </cell>
          <cell r="S250">
            <v>500</v>
          </cell>
          <cell r="T250">
            <v>500</v>
          </cell>
          <cell r="U250">
            <v>500</v>
          </cell>
          <cell r="V250">
            <v>6000</v>
          </cell>
        </row>
        <row r="251">
          <cell r="A251" t="str">
            <v>6182 · Repairs &amp; Maintenance</v>
          </cell>
          <cell r="H251" t="str">
            <v>6182 · Repairs &amp; Maintenance</v>
          </cell>
          <cell r="J251">
            <v>50</v>
          </cell>
          <cell r="K251">
            <v>50</v>
          </cell>
          <cell r="L251">
            <v>50</v>
          </cell>
          <cell r="M251">
            <v>50</v>
          </cell>
          <cell r="N251">
            <v>50</v>
          </cell>
          <cell r="O251">
            <v>50</v>
          </cell>
          <cell r="P251">
            <v>50</v>
          </cell>
          <cell r="Q251">
            <v>50</v>
          </cell>
          <cell r="R251">
            <v>50</v>
          </cell>
          <cell r="S251">
            <v>50</v>
          </cell>
          <cell r="T251">
            <v>50</v>
          </cell>
          <cell r="U251">
            <v>50</v>
          </cell>
          <cell r="V251">
            <v>600</v>
          </cell>
        </row>
        <row r="252">
          <cell r="A252" t="str">
            <v>6184 · Supplies/Food/Coffee</v>
          </cell>
          <cell r="H252" t="str">
            <v>6184 · Supplies/Food/Coffee</v>
          </cell>
          <cell r="J252">
            <v>200</v>
          </cell>
          <cell r="K252">
            <v>200</v>
          </cell>
          <cell r="L252">
            <v>200</v>
          </cell>
          <cell r="M252">
            <v>200</v>
          </cell>
          <cell r="N252">
            <v>200</v>
          </cell>
          <cell r="O252">
            <v>200</v>
          </cell>
          <cell r="P252">
            <v>200</v>
          </cell>
          <cell r="Q252">
            <v>200</v>
          </cell>
          <cell r="R252">
            <v>200</v>
          </cell>
          <cell r="S252">
            <v>200</v>
          </cell>
          <cell r="T252">
            <v>200</v>
          </cell>
          <cell r="U252">
            <v>200</v>
          </cell>
          <cell r="V252">
            <v>2400</v>
          </cell>
        </row>
        <row r="253">
          <cell r="A253" t="str">
            <v>6186 · Cable/Internet/Phone</v>
          </cell>
          <cell r="H253" t="str">
            <v>6186 · Cable/Internet/Phone</v>
          </cell>
          <cell r="J253">
            <v>500</v>
          </cell>
          <cell r="K253">
            <v>500</v>
          </cell>
          <cell r="L253">
            <v>500</v>
          </cell>
          <cell r="M253">
            <v>500</v>
          </cell>
          <cell r="N253">
            <v>500</v>
          </cell>
          <cell r="O253">
            <v>500</v>
          </cell>
          <cell r="P253">
            <v>500</v>
          </cell>
          <cell r="Q253">
            <v>500</v>
          </cell>
          <cell r="R253">
            <v>500</v>
          </cell>
          <cell r="S253">
            <v>500</v>
          </cell>
          <cell r="T253">
            <v>500</v>
          </cell>
          <cell r="U253">
            <v>500</v>
          </cell>
          <cell r="V253">
            <v>6000</v>
          </cell>
        </row>
        <row r="254">
          <cell r="A254" t="str">
            <v>6188 · Utilities</v>
          </cell>
          <cell r="H254" t="str">
            <v>6188 · Utilities</v>
          </cell>
          <cell r="J254">
            <v>500</v>
          </cell>
          <cell r="K254">
            <v>500</v>
          </cell>
          <cell r="L254">
            <v>500</v>
          </cell>
          <cell r="M254">
            <v>500</v>
          </cell>
          <cell r="N254">
            <v>500</v>
          </cell>
          <cell r="O254">
            <v>500</v>
          </cell>
          <cell r="P254">
            <v>500</v>
          </cell>
          <cell r="Q254">
            <v>500</v>
          </cell>
          <cell r="R254">
            <v>500</v>
          </cell>
          <cell r="S254">
            <v>500</v>
          </cell>
          <cell r="T254">
            <v>500</v>
          </cell>
          <cell r="U254">
            <v>500</v>
          </cell>
          <cell r="V254">
            <v>6000</v>
          </cell>
        </row>
        <row r="255">
          <cell r="A255" t="str">
            <v>Total Ft. Lauderdale Ofiice Expense</v>
          </cell>
          <cell r="G255" t="str">
            <v>Total Ft. Lauderdale Ofiice Expense</v>
          </cell>
          <cell r="J255">
            <v>1750</v>
          </cell>
          <cell r="K255">
            <v>1750</v>
          </cell>
          <cell r="L255">
            <v>1750</v>
          </cell>
          <cell r="M255">
            <v>1750</v>
          </cell>
          <cell r="N255">
            <v>1750</v>
          </cell>
          <cell r="O255">
            <v>1750</v>
          </cell>
          <cell r="P255">
            <v>1750</v>
          </cell>
          <cell r="Q255">
            <v>1750</v>
          </cell>
          <cell r="R255">
            <v>1750</v>
          </cell>
          <cell r="S255">
            <v>1750</v>
          </cell>
          <cell r="T255">
            <v>1750</v>
          </cell>
          <cell r="U255">
            <v>1750</v>
          </cell>
          <cell r="V255">
            <v>21000</v>
          </cell>
        </row>
        <row r="256">
          <cell r="G256" t="str">
            <v>Miami - Downtown</v>
          </cell>
        </row>
        <row r="257">
          <cell r="A257" t="str">
            <v>6190 · Parking</v>
          </cell>
          <cell r="H257" t="str">
            <v>6190 · Parking</v>
          </cell>
          <cell r="J257">
            <v>400</v>
          </cell>
          <cell r="K257">
            <v>400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800</v>
          </cell>
        </row>
        <row r="258">
          <cell r="A258" t="str">
            <v>6192 · Equipment &amp; Decorations</v>
          </cell>
          <cell r="H258" t="str">
            <v>6192 · Equipment &amp; Decorations</v>
          </cell>
          <cell r="J258">
            <v>100</v>
          </cell>
          <cell r="K258">
            <v>100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200</v>
          </cell>
        </row>
        <row r="259">
          <cell r="A259" t="str">
            <v>6196 · Supplies/Food/Coffee</v>
          </cell>
          <cell r="H259" t="str">
            <v>6196 · Supplies/Food/Coffee</v>
          </cell>
          <cell r="J259">
            <v>50</v>
          </cell>
          <cell r="K259">
            <v>50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100</v>
          </cell>
        </row>
        <row r="260">
          <cell r="A260" t="str">
            <v>Total Miami - Downtown</v>
          </cell>
          <cell r="G260" t="str">
            <v>Total Miami - Downtown</v>
          </cell>
          <cell r="J260">
            <v>550</v>
          </cell>
          <cell r="K260">
            <v>550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1100</v>
          </cell>
        </row>
        <row r="261">
          <cell r="G261" t="str">
            <v>Miami Office Expenses</v>
          </cell>
        </row>
        <row r="262">
          <cell r="A262" t="str">
            <v>6210 · Toner</v>
          </cell>
          <cell r="H262" t="str">
            <v>6210 · Toner</v>
          </cell>
          <cell r="J262">
            <v>175</v>
          </cell>
          <cell r="K262">
            <v>175</v>
          </cell>
          <cell r="L262">
            <v>175</v>
          </cell>
          <cell r="M262">
            <v>175</v>
          </cell>
          <cell r="N262">
            <v>175</v>
          </cell>
          <cell r="O262">
            <v>175</v>
          </cell>
          <cell r="P262">
            <v>175</v>
          </cell>
          <cell r="Q262">
            <v>175</v>
          </cell>
          <cell r="R262">
            <v>175</v>
          </cell>
          <cell r="S262">
            <v>175</v>
          </cell>
          <cell r="T262">
            <v>175</v>
          </cell>
          <cell r="U262">
            <v>175</v>
          </cell>
          <cell r="V262">
            <v>2100</v>
          </cell>
        </row>
        <row r="263">
          <cell r="A263" t="str">
            <v>6214 · Repairs &amp; Maintenance</v>
          </cell>
          <cell r="H263" t="str">
            <v>6214 · Repairs &amp; Maintenance</v>
          </cell>
          <cell r="J263">
            <v>75</v>
          </cell>
          <cell r="K263">
            <v>75</v>
          </cell>
          <cell r="L263">
            <v>75</v>
          </cell>
          <cell r="M263">
            <v>75</v>
          </cell>
          <cell r="N263">
            <v>75</v>
          </cell>
          <cell r="O263">
            <v>75</v>
          </cell>
          <cell r="P263">
            <v>75</v>
          </cell>
          <cell r="Q263">
            <v>75</v>
          </cell>
          <cell r="R263">
            <v>75</v>
          </cell>
          <cell r="S263">
            <v>75</v>
          </cell>
          <cell r="T263">
            <v>75</v>
          </cell>
          <cell r="U263">
            <v>75</v>
          </cell>
          <cell r="V263">
            <v>900</v>
          </cell>
        </row>
        <row r="264">
          <cell r="A264" t="str">
            <v>6216 · Supplies/Food/Coffee</v>
          </cell>
          <cell r="H264" t="str">
            <v>6216 · Supplies/Food/Coffee</v>
          </cell>
          <cell r="J264">
            <v>175</v>
          </cell>
          <cell r="K264">
            <v>175</v>
          </cell>
          <cell r="L264">
            <v>175</v>
          </cell>
          <cell r="M264">
            <v>175</v>
          </cell>
          <cell r="N264">
            <v>175</v>
          </cell>
          <cell r="O264">
            <v>175</v>
          </cell>
          <cell r="P264">
            <v>175</v>
          </cell>
          <cell r="Q264">
            <v>175</v>
          </cell>
          <cell r="R264">
            <v>175</v>
          </cell>
          <cell r="S264">
            <v>175</v>
          </cell>
          <cell r="T264">
            <v>175</v>
          </cell>
          <cell r="U264">
            <v>175</v>
          </cell>
          <cell r="V264">
            <v>2100</v>
          </cell>
        </row>
        <row r="265">
          <cell r="A265" t="str">
            <v>6218 · Cable/Internet/Phone</v>
          </cell>
          <cell r="H265" t="str">
            <v>6218 · Cable/Internet/Phone</v>
          </cell>
          <cell r="J265">
            <v>850</v>
          </cell>
          <cell r="K265">
            <v>850</v>
          </cell>
          <cell r="L265">
            <v>850</v>
          </cell>
          <cell r="M265">
            <v>850</v>
          </cell>
          <cell r="N265">
            <v>850</v>
          </cell>
          <cell r="O265">
            <v>850</v>
          </cell>
          <cell r="P265">
            <v>850</v>
          </cell>
          <cell r="Q265">
            <v>850</v>
          </cell>
          <cell r="R265">
            <v>850</v>
          </cell>
          <cell r="S265">
            <v>850</v>
          </cell>
          <cell r="T265">
            <v>850</v>
          </cell>
          <cell r="U265">
            <v>850</v>
          </cell>
          <cell r="V265">
            <v>10200</v>
          </cell>
        </row>
        <row r="266">
          <cell r="A266" t="str">
            <v>6220 · Utilities</v>
          </cell>
          <cell r="H266" t="str">
            <v>6220 · Utilities</v>
          </cell>
          <cell r="J266">
            <v>25</v>
          </cell>
          <cell r="K266">
            <v>25</v>
          </cell>
          <cell r="L266">
            <v>25</v>
          </cell>
          <cell r="M266">
            <v>25</v>
          </cell>
          <cell r="N266">
            <v>25</v>
          </cell>
          <cell r="O266">
            <v>25</v>
          </cell>
          <cell r="P266">
            <v>25</v>
          </cell>
          <cell r="Q266">
            <v>25</v>
          </cell>
          <cell r="R266">
            <v>25</v>
          </cell>
          <cell r="S266">
            <v>25</v>
          </cell>
          <cell r="T266">
            <v>25</v>
          </cell>
          <cell r="U266">
            <v>25</v>
          </cell>
          <cell r="V266">
            <v>300</v>
          </cell>
        </row>
        <row r="267">
          <cell r="A267" t="str">
            <v>Total Miami Office Expenses</v>
          </cell>
          <cell r="G267" t="str">
            <v>Total Miami Office Expenses</v>
          </cell>
          <cell r="J267">
            <v>1300</v>
          </cell>
          <cell r="K267">
            <v>1300</v>
          </cell>
          <cell r="L267">
            <v>1300</v>
          </cell>
          <cell r="M267">
            <v>1300</v>
          </cell>
          <cell r="N267">
            <v>1300</v>
          </cell>
          <cell r="O267">
            <v>1300</v>
          </cell>
          <cell r="P267">
            <v>1300</v>
          </cell>
          <cell r="Q267">
            <v>1300</v>
          </cell>
          <cell r="R267">
            <v>1300</v>
          </cell>
          <cell r="S267">
            <v>1300</v>
          </cell>
          <cell r="T267">
            <v>1300</v>
          </cell>
          <cell r="U267">
            <v>1300</v>
          </cell>
          <cell r="V267">
            <v>15600</v>
          </cell>
        </row>
        <row r="268">
          <cell r="G268" t="str">
            <v>Tampa Office Expenses</v>
          </cell>
        </row>
        <row r="269">
          <cell r="A269" t="str">
            <v>6232 · Repairs &amp; Maintenance</v>
          </cell>
          <cell r="H269" t="str">
            <v>6232 · Repairs &amp; Maintenance</v>
          </cell>
          <cell r="J269">
            <v>175</v>
          </cell>
          <cell r="K269">
            <v>175</v>
          </cell>
          <cell r="L269">
            <v>175</v>
          </cell>
          <cell r="M269">
            <v>175</v>
          </cell>
          <cell r="N269">
            <v>175</v>
          </cell>
          <cell r="O269">
            <v>175</v>
          </cell>
          <cell r="P269">
            <v>175</v>
          </cell>
          <cell r="Q269">
            <v>175</v>
          </cell>
          <cell r="R269">
            <v>175</v>
          </cell>
          <cell r="S269">
            <v>175</v>
          </cell>
          <cell r="T269">
            <v>175</v>
          </cell>
          <cell r="U269">
            <v>175</v>
          </cell>
          <cell r="V269">
            <v>2100</v>
          </cell>
        </row>
        <row r="270">
          <cell r="A270" t="str">
            <v>6234 · Supplies/Food/Coffee</v>
          </cell>
          <cell r="H270" t="str">
            <v>6234 · Supplies/Food/Coffee</v>
          </cell>
          <cell r="J270">
            <v>175</v>
          </cell>
          <cell r="K270">
            <v>175</v>
          </cell>
          <cell r="L270">
            <v>175</v>
          </cell>
          <cell r="M270">
            <v>175</v>
          </cell>
          <cell r="N270">
            <v>175</v>
          </cell>
          <cell r="O270">
            <v>175</v>
          </cell>
          <cell r="P270">
            <v>175</v>
          </cell>
          <cell r="Q270">
            <v>175</v>
          </cell>
          <cell r="R270">
            <v>175</v>
          </cell>
          <cell r="S270">
            <v>175</v>
          </cell>
          <cell r="T270">
            <v>175</v>
          </cell>
          <cell r="U270">
            <v>175</v>
          </cell>
          <cell r="V270">
            <v>2100</v>
          </cell>
        </row>
        <row r="271">
          <cell r="A271" t="str">
            <v>6236 · Cable/Internet/Phone</v>
          </cell>
          <cell r="H271" t="str">
            <v>6236 · Cable/Internet/Phone</v>
          </cell>
          <cell r="J271">
            <v>500</v>
          </cell>
          <cell r="K271">
            <v>500</v>
          </cell>
          <cell r="L271">
            <v>500</v>
          </cell>
          <cell r="M271">
            <v>500</v>
          </cell>
          <cell r="N271">
            <v>500</v>
          </cell>
          <cell r="O271">
            <v>500</v>
          </cell>
          <cell r="P271">
            <v>500</v>
          </cell>
          <cell r="Q271">
            <v>500</v>
          </cell>
          <cell r="R271">
            <v>500</v>
          </cell>
          <cell r="S271">
            <v>500</v>
          </cell>
          <cell r="T271">
            <v>500</v>
          </cell>
          <cell r="U271">
            <v>500</v>
          </cell>
          <cell r="V271">
            <v>6000</v>
          </cell>
        </row>
        <row r="272">
          <cell r="A272" t="str">
            <v>6238 · Utilities</v>
          </cell>
          <cell r="H272" t="str">
            <v>6238 · Utilities</v>
          </cell>
          <cell r="J272">
            <v>700</v>
          </cell>
          <cell r="K272">
            <v>700</v>
          </cell>
          <cell r="L272">
            <v>700</v>
          </cell>
          <cell r="M272">
            <v>700</v>
          </cell>
          <cell r="N272">
            <v>700</v>
          </cell>
          <cell r="O272">
            <v>700</v>
          </cell>
          <cell r="P272">
            <v>700</v>
          </cell>
          <cell r="Q272">
            <v>700</v>
          </cell>
          <cell r="R272">
            <v>700</v>
          </cell>
          <cell r="S272">
            <v>700</v>
          </cell>
          <cell r="T272">
            <v>700</v>
          </cell>
          <cell r="U272">
            <v>700</v>
          </cell>
          <cell r="V272">
            <v>8400</v>
          </cell>
        </row>
        <row r="273">
          <cell r="A273" t="str">
            <v>Total Tampa Office Expenses</v>
          </cell>
          <cell r="G273" t="str">
            <v>Total Tampa Office Expenses</v>
          </cell>
          <cell r="J273">
            <v>1550</v>
          </cell>
          <cell r="K273">
            <v>1550</v>
          </cell>
          <cell r="L273">
            <v>1550</v>
          </cell>
          <cell r="M273">
            <v>1550</v>
          </cell>
          <cell r="N273">
            <v>1550</v>
          </cell>
          <cell r="O273">
            <v>1550</v>
          </cell>
          <cell r="P273">
            <v>1550</v>
          </cell>
          <cell r="Q273">
            <v>1550</v>
          </cell>
          <cell r="R273">
            <v>1550</v>
          </cell>
          <cell r="S273">
            <v>1550</v>
          </cell>
          <cell r="T273">
            <v>1550</v>
          </cell>
          <cell r="U273">
            <v>1550</v>
          </cell>
          <cell r="V273">
            <v>18600</v>
          </cell>
        </row>
        <row r="274">
          <cell r="G274" t="str">
            <v>Orlando Office Expenses</v>
          </cell>
        </row>
        <row r="275">
          <cell r="A275" t="str">
            <v>6305 · Cable/Internet</v>
          </cell>
          <cell r="H275" t="str">
            <v>6305 · Cable/Internet</v>
          </cell>
          <cell r="J275">
            <v>2500</v>
          </cell>
          <cell r="K275">
            <v>2500</v>
          </cell>
          <cell r="L275">
            <v>2500</v>
          </cell>
          <cell r="M275">
            <v>2500</v>
          </cell>
          <cell r="N275">
            <v>2500</v>
          </cell>
          <cell r="O275">
            <v>2500</v>
          </cell>
          <cell r="P275">
            <v>2500</v>
          </cell>
          <cell r="Q275">
            <v>2500</v>
          </cell>
          <cell r="R275">
            <v>2500</v>
          </cell>
          <cell r="S275">
            <v>2500</v>
          </cell>
          <cell r="T275">
            <v>2500</v>
          </cell>
          <cell r="U275">
            <v>2500</v>
          </cell>
          <cell r="V275">
            <v>30000</v>
          </cell>
        </row>
        <row r="276">
          <cell r="A276" t="str">
            <v>6310 · Coffee</v>
          </cell>
          <cell r="H276" t="str">
            <v>6310 · Coffee</v>
          </cell>
          <cell r="J276">
            <v>125</v>
          </cell>
          <cell r="K276">
            <v>125</v>
          </cell>
          <cell r="L276">
            <v>125</v>
          </cell>
          <cell r="M276">
            <v>125</v>
          </cell>
          <cell r="N276">
            <v>125</v>
          </cell>
          <cell r="O276">
            <v>125</v>
          </cell>
          <cell r="P276">
            <v>125</v>
          </cell>
          <cell r="Q276">
            <v>125</v>
          </cell>
          <cell r="R276">
            <v>125</v>
          </cell>
          <cell r="S276">
            <v>125</v>
          </cell>
          <cell r="T276">
            <v>125</v>
          </cell>
          <cell r="U276">
            <v>125</v>
          </cell>
          <cell r="V276">
            <v>1500</v>
          </cell>
        </row>
        <row r="277">
          <cell r="A277" t="str">
            <v>6315 · Food</v>
          </cell>
          <cell r="H277" t="str">
            <v>6315 · Food</v>
          </cell>
          <cell r="J277">
            <v>1000</v>
          </cell>
          <cell r="K277">
            <v>1000</v>
          </cell>
          <cell r="L277">
            <v>1000</v>
          </cell>
          <cell r="M277">
            <v>1000</v>
          </cell>
          <cell r="N277">
            <v>1000</v>
          </cell>
          <cell r="O277">
            <v>1000</v>
          </cell>
          <cell r="P277">
            <v>1000</v>
          </cell>
          <cell r="Q277">
            <v>1000</v>
          </cell>
          <cell r="R277">
            <v>1000</v>
          </cell>
          <cell r="S277">
            <v>1000</v>
          </cell>
          <cell r="T277">
            <v>1000</v>
          </cell>
          <cell r="U277">
            <v>1000</v>
          </cell>
          <cell r="V277">
            <v>12000</v>
          </cell>
        </row>
        <row r="278">
          <cell r="A278" t="str">
            <v>6320 · Office Equipment &amp; Decorations</v>
          </cell>
          <cell r="H278" t="str">
            <v>6320 · Office Equipment &amp; Decorations</v>
          </cell>
          <cell r="J278">
            <v>500</v>
          </cell>
          <cell r="K278">
            <v>500</v>
          </cell>
          <cell r="L278">
            <v>500</v>
          </cell>
          <cell r="M278">
            <v>500</v>
          </cell>
          <cell r="N278">
            <v>500</v>
          </cell>
          <cell r="O278">
            <v>500</v>
          </cell>
          <cell r="P278">
            <v>500</v>
          </cell>
          <cell r="Q278">
            <v>500</v>
          </cell>
          <cell r="R278">
            <v>500</v>
          </cell>
          <cell r="S278">
            <v>500</v>
          </cell>
          <cell r="T278">
            <v>500</v>
          </cell>
          <cell r="U278">
            <v>500</v>
          </cell>
          <cell r="V278">
            <v>6000</v>
          </cell>
        </row>
        <row r="279">
          <cell r="A279" t="str">
            <v>6325 · Cleaning</v>
          </cell>
          <cell r="H279" t="str">
            <v>6325 · Cleaning</v>
          </cell>
          <cell r="J279">
            <v>125</v>
          </cell>
          <cell r="K279">
            <v>125</v>
          </cell>
          <cell r="L279">
            <v>125</v>
          </cell>
          <cell r="M279">
            <v>125</v>
          </cell>
          <cell r="N279">
            <v>125</v>
          </cell>
          <cell r="O279">
            <v>125</v>
          </cell>
          <cell r="P279">
            <v>125</v>
          </cell>
          <cell r="Q279">
            <v>125</v>
          </cell>
          <cell r="R279">
            <v>125</v>
          </cell>
          <cell r="S279">
            <v>125</v>
          </cell>
          <cell r="T279">
            <v>125</v>
          </cell>
          <cell r="U279">
            <v>125</v>
          </cell>
          <cell r="V279">
            <v>1500</v>
          </cell>
        </row>
        <row r="280">
          <cell r="A280" t="str">
            <v>6330 · Office Phone</v>
          </cell>
          <cell r="H280" t="str">
            <v>6330 · Office Phone</v>
          </cell>
          <cell r="J280">
            <v>2400</v>
          </cell>
          <cell r="K280">
            <v>2400</v>
          </cell>
          <cell r="L280">
            <v>2400</v>
          </cell>
          <cell r="M280">
            <v>2400</v>
          </cell>
          <cell r="N280">
            <v>2400</v>
          </cell>
          <cell r="O280">
            <v>2400</v>
          </cell>
          <cell r="P280">
            <v>2400</v>
          </cell>
          <cell r="Q280">
            <v>2400</v>
          </cell>
          <cell r="R280">
            <v>2400</v>
          </cell>
          <cell r="S280">
            <v>2400</v>
          </cell>
          <cell r="T280">
            <v>2400</v>
          </cell>
          <cell r="U280">
            <v>2400</v>
          </cell>
          <cell r="V280">
            <v>28800</v>
          </cell>
        </row>
        <row r="281">
          <cell r="H281" t="str">
            <v>Repairs &amp; Maintenance</v>
          </cell>
        </row>
        <row r="282">
          <cell r="A282" t="str">
            <v>6335 · Copier Repair &amp; Maintenance</v>
          </cell>
          <cell r="I282" t="str">
            <v>6335 · Copier Repair &amp; Maintenance</v>
          </cell>
          <cell r="J282">
            <v>350</v>
          </cell>
          <cell r="K282">
            <v>350</v>
          </cell>
          <cell r="L282">
            <v>350</v>
          </cell>
          <cell r="M282">
            <v>350</v>
          </cell>
          <cell r="N282">
            <v>350</v>
          </cell>
          <cell r="O282">
            <v>350</v>
          </cell>
          <cell r="P282">
            <v>350</v>
          </cell>
          <cell r="Q282">
            <v>350</v>
          </cell>
          <cell r="R282">
            <v>350</v>
          </cell>
          <cell r="S282">
            <v>350</v>
          </cell>
          <cell r="T282">
            <v>350</v>
          </cell>
          <cell r="U282">
            <v>350</v>
          </cell>
          <cell r="V282">
            <v>4200</v>
          </cell>
        </row>
        <row r="283">
          <cell r="A283" t="str">
            <v>6340 · Elevator Maintenance</v>
          </cell>
          <cell r="I283" t="str">
            <v>6340 · Elevator Maintenance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  <cell r="R283">
            <v>25</v>
          </cell>
          <cell r="S283">
            <v>25</v>
          </cell>
          <cell r="T283">
            <v>25</v>
          </cell>
          <cell r="U283">
            <v>25</v>
          </cell>
          <cell r="V283">
            <v>300</v>
          </cell>
        </row>
        <row r="284">
          <cell r="A284" t="str">
            <v>6345 · General</v>
          </cell>
          <cell r="I284" t="str">
            <v>6345 · General</v>
          </cell>
          <cell r="J284">
            <v>500</v>
          </cell>
          <cell r="K284">
            <v>500</v>
          </cell>
          <cell r="L284">
            <v>500</v>
          </cell>
          <cell r="M284">
            <v>500</v>
          </cell>
          <cell r="N284">
            <v>500</v>
          </cell>
          <cell r="O284">
            <v>500</v>
          </cell>
          <cell r="P284">
            <v>500</v>
          </cell>
          <cell r="Q284">
            <v>500</v>
          </cell>
          <cell r="R284">
            <v>500</v>
          </cell>
          <cell r="S284">
            <v>500</v>
          </cell>
          <cell r="T284">
            <v>500</v>
          </cell>
          <cell r="U284">
            <v>500</v>
          </cell>
          <cell r="V284">
            <v>6000</v>
          </cell>
        </row>
        <row r="285">
          <cell r="A285" t="str">
            <v>6350 · Landscaping</v>
          </cell>
          <cell r="I285" t="str">
            <v>6350 · Landscaping</v>
          </cell>
          <cell r="J285">
            <v>700</v>
          </cell>
          <cell r="K285">
            <v>700</v>
          </cell>
          <cell r="L285">
            <v>700</v>
          </cell>
          <cell r="M285">
            <v>700</v>
          </cell>
          <cell r="N285">
            <v>700</v>
          </cell>
          <cell r="O285">
            <v>700</v>
          </cell>
          <cell r="P285">
            <v>700</v>
          </cell>
          <cell r="Q285">
            <v>700</v>
          </cell>
          <cell r="R285">
            <v>700</v>
          </cell>
          <cell r="S285">
            <v>700</v>
          </cell>
          <cell r="T285">
            <v>700</v>
          </cell>
          <cell r="U285">
            <v>700</v>
          </cell>
          <cell r="V285">
            <v>8400</v>
          </cell>
        </row>
        <row r="286">
          <cell r="A286" t="str">
            <v>6355 · Pest Control</v>
          </cell>
          <cell r="I286" t="str">
            <v>6355 · Pest Control</v>
          </cell>
          <cell r="J286">
            <v>300</v>
          </cell>
          <cell r="K286">
            <v>300</v>
          </cell>
          <cell r="L286">
            <v>300</v>
          </cell>
          <cell r="M286">
            <v>300</v>
          </cell>
          <cell r="N286">
            <v>300</v>
          </cell>
          <cell r="O286">
            <v>300</v>
          </cell>
          <cell r="P286">
            <v>300</v>
          </cell>
          <cell r="Q286">
            <v>300</v>
          </cell>
          <cell r="R286">
            <v>300</v>
          </cell>
          <cell r="S286">
            <v>300</v>
          </cell>
          <cell r="T286">
            <v>300</v>
          </cell>
          <cell r="U286">
            <v>300</v>
          </cell>
          <cell r="V286">
            <v>3600</v>
          </cell>
        </row>
        <row r="287">
          <cell r="H287" t="str">
            <v>Total Repairs &amp; Maintenance</v>
          </cell>
          <cell r="J287">
            <v>1875</v>
          </cell>
          <cell r="K287">
            <v>1875</v>
          </cell>
          <cell r="L287">
            <v>1875</v>
          </cell>
          <cell r="M287">
            <v>1875</v>
          </cell>
          <cell r="N287">
            <v>1875</v>
          </cell>
          <cell r="O287">
            <v>1875</v>
          </cell>
          <cell r="P287">
            <v>1875</v>
          </cell>
          <cell r="Q287">
            <v>1875</v>
          </cell>
          <cell r="R287">
            <v>1875</v>
          </cell>
          <cell r="S287">
            <v>1875</v>
          </cell>
          <cell r="T287">
            <v>1875</v>
          </cell>
          <cell r="U287">
            <v>1875</v>
          </cell>
          <cell r="V287">
            <v>22500</v>
          </cell>
        </row>
        <row r="288">
          <cell r="H288" t="str">
            <v>Utilities - Orlando</v>
          </cell>
        </row>
        <row r="289">
          <cell r="A289" t="str">
            <v>6360 · Electricity</v>
          </cell>
          <cell r="I289" t="str">
            <v>6360 · Electricity</v>
          </cell>
          <cell r="J289">
            <v>1800</v>
          </cell>
          <cell r="K289">
            <v>1800</v>
          </cell>
          <cell r="L289">
            <v>1800</v>
          </cell>
          <cell r="M289">
            <v>1800</v>
          </cell>
          <cell r="N289">
            <v>1800</v>
          </cell>
          <cell r="O289">
            <v>1800</v>
          </cell>
          <cell r="P289">
            <v>1800</v>
          </cell>
          <cell r="Q289">
            <v>1800</v>
          </cell>
          <cell r="R289">
            <v>1800</v>
          </cell>
          <cell r="S289">
            <v>1800</v>
          </cell>
          <cell r="T289">
            <v>1800</v>
          </cell>
          <cell r="U289">
            <v>1800</v>
          </cell>
          <cell r="V289">
            <v>21600</v>
          </cell>
        </row>
        <row r="290">
          <cell r="A290" t="str">
            <v>6365 · Trash</v>
          </cell>
          <cell r="I290" t="str">
            <v>6365 · Trash</v>
          </cell>
          <cell r="J290">
            <v>200</v>
          </cell>
          <cell r="K290">
            <v>200</v>
          </cell>
          <cell r="L290">
            <v>200</v>
          </cell>
          <cell r="M290">
            <v>200</v>
          </cell>
          <cell r="N290">
            <v>200</v>
          </cell>
          <cell r="O290">
            <v>200</v>
          </cell>
          <cell r="P290">
            <v>200</v>
          </cell>
          <cell r="Q290">
            <v>200</v>
          </cell>
          <cell r="R290">
            <v>200</v>
          </cell>
          <cell r="S290">
            <v>200</v>
          </cell>
          <cell r="T290">
            <v>200</v>
          </cell>
          <cell r="U290">
            <v>200</v>
          </cell>
          <cell r="V290">
            <v>2400</v>
          </cell>
        </row>
        <row r="291">
          <cell r="A291" t="str">
            <v>6370 · Water &amp; Sewer</v>
          </cell>
          <cell r="I291" t="str">
            <v>6370 · Water &amp; Sewer</v>
          </cell>
          <cell r="J291">
            <v>550</v>
          </cell>
          <cell r="K291">
            <v>550</v>
          </cell>
          <cell r="L291">
            <v>550</v>
          </cell>
          <cell r="M291">
            <v>550</v>
          </cell>
          <cell r="N291">
            <v>550</v>
          </cell>
          <cell r="O291">
            <v>550</v>
          </cell>
          <cell r="P291">
            <v>550</v>
          </cell>
          <cell r="Q291">
            <v>550</v>
          </cell>
          <cell r="R291">
            <v>550</v>
          </cell>
          <cell r="S291">
            <v>550</v>
          </cell>
          <cell r="T291">
            <v>550</v>
          </cell>
          <cell r="U291">
            <v>550</v>
          </cell>
          <cell r="V291">
            <v>6600</v>
          </cell>
        </row>
        <row r="292">
          <cell r="A292" t="str">
            <v>6375 · Security Alarm</v>
          </cell>
          <cell r="I292" t="str">
            <v>6375 · Security Alarm</v>
          </cell>
          <cell r="J292">
            <v>150</v>
          </cell>
          <cell r="K292">
            <v>150</v>
          </cell>
          <cell r="L292">
            <v>150</v>
          </cell>
          <cell r="M292">
            <v>150</v>
          </cell>
          <cell r="N292">
            <v>150</v>
          </cell>
          <cell r="O292">
            <v>150</v>
          </cell>
          <cell r="P292">
            <v>150</v>
          </cell>
          <cell r="Q292">
            <v>150</v>
          </cell>
          <cell r="R292">
            <v>150</v>
          </cell>
          <cell r="S292">
            <v>150</v>
          </cell>
          <cell r="T292">
            <v>150</v>
          </cell>
          <cell r="U292">
            <v>150</v>
          </cell>
          <cell r="V292">
            <v>1800</v>
          </cell>
        </row>
        <row r="293">
          <cell r="H293" t="str">
            <v>Total Utilities - Orlando</v>
          </cell>
          <cell r="J293">
            <v>2700</v>
          </cell>
          <cell r="K293">
            <v>2700</v>
          </cell>
          <cell r="L293">
            <v>2700</v>
          </cell>
          <cell r="M293">
            <v>2700</v>
          </cell>
          <cell r="N293">
            <v>2700</v>
          </cell>
          <cell r="O293">
            <v>2700</v>
          </cell>
          <cell r="P293">
            <v>2700</v>
          </cell>
          <cell r="Q293">
            <v>2700</v>
          </cell>
          <cell r="R293">
            <v>2700</v>
          </cell>
          <cell r="S293">
            <v>2700</v>
          </cell>
          <cell r="T293">
            <v>2700</v>
          </cell>
          <cell r="U293">
            <v>2700</v>
          </cell>
          <cell r="V293">
            <v>32400</v>
          </cell>
        </row>
        <row r="294">
          <cell r="A294" t="str">
            <v>Total Orlando Office Expenses</v>
          </cell>
          <cell r="G294" t="str">
            <v>Total Orlando Office Expenses</v>
          </cell>
          <cell r="J294">
            <v>11225</v>
          </cell>
          <cell r="K294">
            <v>11225</v>
          </cell>
          <cell r="L294">
            <v>11225</v>
          </cell>
          <cell r="M294">
            <v>11225</v>
          </cell>
          <cell r="N294">
            <v>11225</v>
          </cell>
          <cell r="O294">
            <v>11225</v>
          </cell>
          <cell r="P294">
            <v>11225</v>
          </cell>
          <cell r="Q294">
            <v>11225</v>
          </cell>
          <cell r="R294">
            <v>11225</v>
          </cell>
          <cell r="S294">
            <v>11225</v>
          </cell>
          <cell r="T294">
            <v>11225</v>
          </cell>
          <cell r="U294">
            <v>11225</v>
          </cell>
          <cell r="V294">
            <v>134700</v>
          </cell>
        </row>
        <row r="295">
          <cell r="F295" t="str">
            <v>Total Office Expense</v>
          </cell>
          <cell r="J295">
            <v>18565</v>
          </cell>
          <cell r="K295">
            <v>18565</v>
          </cell>
          <cell r="L295">
            <v>18015</v>
          </cell>
          <cell r="M295">
            <v>18015</v>
          </cell>
          <cell r="N295">
            <v>18015</v>
          </cell>
          <cell r="O295">
            <v>18015</v>
          </cell>
          <cell r="P295">
            <v>18015</v>
          </cell>
          <cell r="Q295">
            <v>18015</v>
          </cell>
          <cell r="R295">
            <v>18015</v>
          </cell>
          <cell r="S295">
            <v>18015</v>
          </cell>
          <cell r="T295">
            <v>18015</v>
          </cell>
          <cell r="U295">
            <v>18015</v>
          </cell>
          <cell r="V295">
            <v>217280</v>
          </cell>
        </row>
        <row r="296">
          <cell r="F296" t="str">
            <v>Rent</v>
          </cell>
        </row>
        <row r="297">
          <cell r="A297" t="str">
            <v>6405 · Altamonte</v>
          </cell>
          <cell r="G297" t="str">
            <v>6405 · Altamonte</v>
          </cell>
          <cell r="J297">
            <v>700</v>
          </cell>
          <cell r="K297">
            <v>700</v>
          </cell>
          <cell r="L297">
            <v>700</v>
          </cell>
          <cell r="M297">
            <v>700</v>
          </cell>
          <cell r="N297">
            <v>700</v>
          </cell>
          <cell r="O297">
            <v>700</v>
          </cell>
          <cell r="P297">
            <v>700</v>
          </cell>
          <cell r="Q297">
            <v>700</v>
          </cell>
          <cell r="R297">
            <v>700</v>
          </cell>
          <cell r="S297">
            <v>700</v>
          </cell>
          <cell r="T297">
            <v>700</v>
          </cell>
          <cell r="U297">
            <v>700</v>
          </cell>
          <cell r="V297">
            <v>8400</v>
          </cell>
        </row>
        <row r="298">
          <cell r="A298" t="str">
            <v>6415 · Daytona</v>
          </cell>
          <cell r="G298" t="str">
            <v>6415 · Daytona</v>
          </cell>
          <cell r="J298">
            <v>750</v>
          </cell>
          <cell r="K298">
            <v>750</v>
          </cell>
          <cell r="L298">
            <v>750</v>
          </cell>
          <cell r="M298">
            <v>750</v>
          </cell>
          <cell r="N298">
            <v>750</v>
          </cell>
          <cell r="O298">
            <v>750</v>
          </cell>
          <cell r="P298">
            <v>750</v>
          </cell>
          <cell r="Q298">
            <v>750</v>
          </cell>
          <cell r="R298">
            <v>750</v>
          </cell>
          <cell r="S298">
            <v>750</v>
          </cell>
          <cell r="T298">
            <v>750</v>
          </cell>
          <cell r="U298">
            <v>750</v>
          </cell>
          <cell r="V298">
            <v>9000</v>
          </cell>
        </row>
        <row r="299">
          <cell r="A299" t="str">
            <v>6420 · Ft. Lauderdale</v>
          </cell>
          <cell r="G299" t="str">
            <v>6420 · Ft. Lauderdale</v>
          </cell>
          <cell r="J299">
            <v>6000</v>
          </cell>
          <cell r="K299">
            <v>6000</v>
          </cell>
          <cell r="L299">
            <v>6000</v>
          </cell>
          <cell r="M299">
            <v>6000</v>
          </cell>
          <cell r="N299">
            <v>6000</v>
          </cell>
          <cell r="O299">
            <v>6000</v>
          </cell>
          <cell r="P299">
            <v>6000</v>
          </cell>
          <cell r="Q299">
            <v>6000</v>
          </cell>
          <cell r="R299">
            <v>6000</v>
          </cell>
          <cell r="S299">
            <v>6000</v>
          </cell>
          <cell r="T299">
            <v>6000</v>
          </cell>
          <cell r="U299">
            <v>6000</v>
          </cell>
          <cell r="V299">
            <v>72000</v>
          </cell>
        </row>
        <row r="300">
          <cell r="A300" t="str">
            <v>6425 · Ft. Myers</v>
          </cell>
          <cell r="G300" t="str">
            <v>6425 · Ft. Myers</v>
          </cell>
          <cell r="J300">
            <v>1850</v>
          </cell>
          <cell r="K300">
            <v>1850</v>
          </cell>
          <cell r="L300">
            <v>1850</v>
          </cell>
          <cell r="M300">
            <v>1850</v>
          </cell>
          <cell r="N300">
            <v>1850</v>
          </cell>
          <cell r="O300">
            <v>1850</v>
          </cell>
          <cell r="P300">
            <v>1850</v>
          </cell>
          <cell r="Q300">
            <v>1850</v>
          </cell>
          <cell r="R300">
            <v>1850</v>
          </cell>
          <cell r="S300">
            <v>1850</v>
          </cell>
          <cell r="T300">
            <v>1850</v>
          </cell>
          <cell r="U300">
            <v>1850</v>
          </cell>
          <cell r="V300">
            <v>22200</v>
          </cell>
        </row>
        <row r="301">
          <cell r="A301" t="str">
            <v>6435 · Jacksonville</v>
          </cell>
          <cell r="G301" t="str">
            <v>6435 · Jacksonville</v>
          </cell>
          <cell r="J301">
            <v>1700</v>
          </cell>
          <cell r="K301">
            <v>1700</v>
          </cell>
          <cell r="L301">
            <v>1700</v>
          </cell>
          <cell r="M301">
            <v>1700</v>
          </cell>
          <cell r="N301">
            <v>1700</v>
          </cell>
          <cell r="O301">
            <v>1700</v>
          </cell>
          <cell r="P301">
            <v>1700</v>
          </cell>
          <cell r="Q301">
            <v>1700</v>
          </cell>
          <cell r="R301">
            <v>1700</v>
          </cell>
          <cell r="S301">
            <v>1700</v>
          </cell>
          <cell r="T301">
            <v>1700</v>
          </cell>
          <cell r="U301">
            <v>1700</v>
          </cell>
          <cell r="V301">
            <v>20400</v>
          </cell>
        </row>
        <row r="302">
          <cell r="A302" t="str">
            <v>6440 · Kissimmee</v>
          </cell>
          <cell r="G302" t="str">
            <v>6440 · Kissimmee</v>
          </cell>
          <cell r="J302">
            <v>750</v>
          </cell>
          <cell r="K302">
            <v>750</v>
          </cell>
          <cell r="L302">
            <v>750</v>
          </cell>
          <cell r="M302">
            <v>750</v>
          </cell>
          <cell r="N302">
            <v>750</v>
          </cell>
          <cell r="O302">
            <v>750</v>
          </cell>
          <cell r="P302">
            <v>750</v>
          </cell>
          <cell r="Q302">
            <v>750</v>
          </cell>
          <cell r="R302">
            <v>750</v>
          </cell>
          <cell r="S302">
            <v>750</v>
          </cell>
          <cell r="T302">
            <v>750</v>
          </cell>
          <cell r="U302">
            <v>750</v>
          </cell>
          <cell r="V302">
            <v>9000</v>
          </cell>
        </row>
        <row r="303">
          <cell r="A303" t="str">
            <v>6445 · Lakeland</v>
          </cell>
          <cell r="G303" t="str">
            <v>6445 · Lakeland</v>
          </cell>
          <cell r="J303">
            <v>1450</v>
          </cell>
          <cell r="K303">
            <v>1450</v>
          </cell>
          <cell r="L303">
            <v>1450</v>
          </cell>
          <cell r="M303">
            <v>1450</v>
          </cell>
          <cell r="N303">
            <v>1450</v>
          </cell>
          <cell r="O303">
            <v>1450</v>
          </cell>
          <cell r="P303">
            <v>1450</v>
          </cell>
          <cell r="Q303">
            <v>1450</v>
          </cell>
          <cell r="R303">
            <v>1450</v>
          </cell>
          <cell r="S303">
            <v>1450</v>
          </cell>
          <cell r="T303">
            <v>1450</v>
          </cell>
          <cell r="U303">
            <v>1450</v>
          </cell>
          <cell r="V303">
            <v>17400</v>
          </cell>
        </row>
        <row r="304">
          <cell r="A304" t="str">
            <v>6450 · Melbourne</v>
          </cell>
          <cell r="G304" t="str">
            <v>6450 · Melbourne</v>
          </cell>
          <cell r="J304">
            <v>1700</v>
          </cell>
          <cell r="K304">
            <v>1700</v>
          </cell>
          <cell r="L304">
            <v>1700</v>
          </cell>
          <cell r="M304">
            <v>1700</v>
          </cell>
          <cell r="N304">
            <v>1700</v>
          </cell>
          <cell r="O304">
            <v>1700</v>
          </cell>
          <cell r="P304">
            <v>1700</v>
          </cell>
          <cell r="Q304">
            <v>1700</v>
          </cell>
          <cell r="R304">
            <v>1700</v>
          </cell>
          <cell r="S304">
            <v>1700</v>
          </cell>
          <cell r="T304">
            <v>1700</v>
          </cell>
          <cell r="U304">
            <v>1700</v>
          </cell>
          <cell r="V304">
            <v>20400</v>
          </cell>
        </row>
        <row r="305">
          <cell r="A305" t="str">
            <v>6455 · Miami</v>
          </cell>
          <cell r="G305" t="str">
            <v>6455 · Miami</v>
          </cell>
          <cell r="J305">
            <v>7250</v>
          </cell>
          <cell r="K305">
            <v>7250</v>
          </cell>
          <cell r="L305">
            <v>7250</v>
          </cell>
          <cell r="M305">
            <v>7250</v>
          </cell>
          <cell r="N305">
            <v>7250</v>
          </cell>
          <cell r="O305">
            <v>7250</v>
          </cell>
          <cell r="P305">
            <v>7250</v>
          </cell>
          <cell r="Q305">
            <v>7250</v>
          </cell>
          <cell r="R305">
            <v>7250</v>
          </cell>
          <cell r="S305">
            <v>7250</v>
          </cell>
          <cell r="T305">
            <v>7250</v>
          </cell>
          <cell r="U305">
            <v>7250</v>
          </cell>
          <cell r="V305">
            <v>87000</v>
          </cell>
        </row>
        <row r="306">
          <cell r="A306" t="str">
            <v>6460 · Miami - Downtown</v>
          </cell>
          <cell r="G306" t="str">
            <v>6460 · Miami - Downtown</v>
          </cell>
          <cell r="J306">
            <v>2900</v>
          </cell>
          <cell r="K306">
            <v>2900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5800</v>
          </cell>
        </row>
        <row r="307">
          <cell r="A307" t="str">
            <v>6465 · Miami - Conf. Room</v>
          </cell>
          <cell r="G307" t="str">
            <v>6465 · Miami - Conf. Room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 t="str">
            <v>6470 · New Port Richey</v>
          </cell>
          <cell r="G308" t="str">
            <v>6470 · New Port Richey</v>
          </cell>
          <cell r="J308">
            <v>150</v>
          </cell>
          <cell r="K308">
            <v>150</v>
          </cell>
          <cell r="L308">
            <v>150</v>
          </cell>
          <cell r="M308">
            <v>150</v>
          </cell>
          <cell r="N308">
            <v>150</v>
          </cell>
          <cell r="O308">
            <v>150</v>
          </cell>
          <cell r="P308">
            <v>150</v>
          </cell>
          <cell r="Q308">
            <v>150</v>
          </cell>
          <cell r="R308">
            <v>150</v>
          </cell>
          <cell r="S308">
            <v>150</v>
          </cell>
          <cell r="T308">
            <v>150</v>
          </cell>
          <cell r="U308">
            <v>150</v>
          </cell>
          <cell r="V308">
            <v>1800</v>
          </cell>
        </row>
        <row r="309">
          <cell r="A309" t="str">
            <v>6475 · Orlando</v>
          </cell>
          <cell r="G309" t="str">
            <v>6475 · Orlando</v>
          </cell>
          <cell r="J309">
            <v>19500</v>
          </cell>
          <cell r="K309">
            <v>19500</v>
          </cell>
          <cell r="L309">
            <v>19500</v>
          </cell>
          <cell r="M309">
            <v>19500</v>
          </cell>
          <cell r="N309">
            <v>19500</v>
          </cell>
          <cell r="O309">
            <v>19500</v>
          </cell>
          <cell r="P309">
            <v>19500</v>
          </cell>
          <cell r="Q309">
            <v>19500</v>
          </cell>
          <cell r="R309">
            <v>19500</v>
          </cell>
          <cell r="S309">
            <v>19500</v>
          </cell>
          <cell r="T309">
            <v>19500</v>
          </cell>
          <cell r="U309">
            <v>19500</v>
          </cell>
          <cell r="V309">
            <v>234000</v>
          </cell>
        </row>
        <row r="310">
          <cell r="A310" t="str">
            <v>6480 · Parking - Pendas Lot</v>
          </cell>
          <cell r="G310" t="str">
            <v>6480 · Parking - Pendas Lot</v>
          </cell>
          <cell r="J310">
            <v>500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500</v>
          </cell>
        </row>
        <row r="311">
          <cell r="A311" t="str">
            <v>6485 · Plantation</v>
          </cell>
          <cell r="G311" t="str">
            <v>6485 · Plantation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6490 · Port Charlotte</v>
          </cell>
          <cell r="G312" t="str">
            <v>6490 · Port Charlotte</v>
          </cell>
          <cell r="J312">
            <v>250</v>
          </cell>
          <cell r="K312">
            <v>250</v>
          </cell>
          <cell r="L312">
            <v>250</v>
          </cell>
          <cell r="M312">
            <v>250</v>
          </cell>
          <cell r="N312">
            <v>250</v>
          </cell>
          <cell r="O312">
            <v>250</v>
          </cell>
          <cell r="P312">
            <v>250</v>
          </cell>
          <cell r="Q312">
            <v>250</v>
          </cell>
          <cell r="R312">
            <v>250</v>
          </cell>
          <cell r="S312">
            <v>250</v>
          </cell>
          <cell r="T312">
            <v>250</v>
          </cell>
          <cell r="U312">
            <v>250</v>
          </cell>
          <cell r="V312">
            <v>3000</v>
          </cell>
        </row>
        <row r="313">
          <cell r="A313" t="str">
            <v>6495 · Tampa</v>
          </cell>
          <cell r="G313" t="str">
            <v>6495 · Tampa</v>
          </cell>
          <cell r="J313">
            <v>4200</v>
          </cell>
          <cell r="K313">
            <v>4200</v>
          </cell>
          <cell r="L313">
            <v>4200</v>
          </cell>
          <cell r="M313">
            <v>4200</v>
          </cell>
          <cell r="N313">
            <v>4200</v>
          </cell>
          <cell r="O313">
            <v>4200</v>
          </cell>
          <cell r="P313">
            <v>4200</v>
          </cell>
          <cell r="Q313">
            <v>4200</v>
          </cell>
          <cell r="R313">
            <v>4200</v>
          </cell>
          <cell r="S313">
            <v>4200</v>
          </cell>
          <cell r="T313">
            <v>4200</v>
          </cell>
          <cell r="U313">
            <v>4200</v>
          </cell>
          <cell r="V313">
            <v>50400</v>
          </cell>
        </row>
        <row r="314">
          <cell r="A314" t="str">
            <v>6500 · Storage</v>
          </cell>
          <cell r="G314" t="str">
            <v>6500 · Storage</v>
          </cell>
          <cell r="J314">
            <v>50</v>
          </cell>
          <cell r="K314">
            <v>50</v>
          </cell>
          <cell r="L314">
            <v>50</v>
          </cell>
          <cell r="M314">
            <v>50</v>
          </cell>
          <cell r="N314">
            <v>50</v>
          </cell>
          <cell r="O314">
            <v>50</v>
          </cell>
          <cell r="P314">
            <v>50</v>
          </cell>
          <cell r="Q314">
            <v>50</v>
          </cell>
          <cell r="R314">
            <v>50</v>
          </cell>
          <cell r="S314">
            <v>50</v>
          </cell>
          <cell r="T314">
            <v>50</v>
          </cell>
          <cell r="U314">
            <v>50</v>
          </cell>
          <cell r="V314">
            <v>600</v>
          </cell>
        </row>
        <row r="315">
          <cell r="A315" t="str">
            <v>6505 · Tavares</v>
          </cell>
          <cell r="G315" t="str">
            <v>6505 · Tavares</v>
          </cell>
          <cell r="J315">
            <v>1400</v>
          </cell>
          <cell r="K315">
            <v>700</v>
          </cell>
          <cell r="L315">
            <v>700</v>
          </cell>
          <cell r="M315">
            <v>700</v>
          </cell>
          <cell r="N315">
            <v>700</v>
          </cell>
          <cell r="O315">
            <v>700</v>
          </cell>
          <cell r="P315">
            <v>700</v>
          </cell>
          <cell r="Q315">
            <v>700</v>
          </cell>
          <cell r="R315">
            <v>700</v>
          </cell>
          <cell r="S315">
            <v>700</v>
          </cell>
          <cell r="T315">
            <v>700</v>
          </cell>
          <cell r="U315">
            <v>700</v>
          </cell>
          <cell r="V315">
            <v>9100</v>
          </cell>
        </row>
        <row r="316">
          <cell r="A316" t="str">
            <v>6510 · West Palm Beach</v>
          </cell>
          <cell r="G316" t="str">
            <v>6510 · West Palm Beach</v>
          </cell>
          <cell r="J316">
            <v>2000</v>
          </cell>
          <cell r="K316">
            <v>2000</v>
          </cell>
          <cell r="L316">
            <v>2000</v>
          </cell>
          <cell r="M316">
            <v>2000</v>
          </cell>
          <cell r="N316">
            <v>2000</v>
          </cell>
          <cell r="O316">
            <v>2000</v>
          </cell>
          <cell r="P316">
            <v>2000</v>
          </cell>
          <cell r="Q316">
            <v>2000</v>
          </cell>
          <cell r="R316">
            <v>2000</v>
          </cell>
          <cell r="S316">
            <v>2000</v>
          </cell>
          <cell r="T316">
            <v>2000</v>
          </cell>
          <cell r="U316">
            <v>2000</v>
          </cell>
          <cell r="V316">
            <v>24000</v>
          </cell>
        </row>
        <row r="317">
          <cell r="A317" t="str">
            <v>Total Rent</v>
          </cell>
          <cell r="F317" t="str">
            <v>Total Rent</v>
          </cell>
          <cell r="J317">
            <v>53100</v>
          </cell>
          <cell r="K317">
            <v>51900</v>
          </cell>
          <cell r="L317">
            <v>49000</v>
          </cell>
          <cell r="M317">
            <v>49000</v>
          </cell>
          <cell r="N317">
            <v>49000</v>
          </cell>
          <cell r="O317">
            <v>49000</v>
          </cell>
          <cell r="P317">
            <v>49000</v>
          </cell>
          <cell r="Q317">
            <v>49000</v>
          </cell>
          <cell r="R317">
            <v>49000</v>
          </cell>
          <cell r="S317">
            <v>49000</v>
          </cell>
          <cell r="T317">
            <v>49000</v>
          </cell>
          <cell r="U317">
            <v>49000</v>
          </cell>
          <cell r="V317">
            <v>595000</v>
          </cell>
        </row>
        <row r="318">
          <cell r="F318" t="str">
            <v>Corporate Automobile</v>
          </cell>
        </row>
        <row r="319">
          <cell r="A319" t="str">
            <v>6702 · Auto Reimbursement</v>
          </cell>
          <cell r="G319" t="str">
            <v>6702 · Auto Reimbursement</v>
          </cell>
          <cell r="J319">
            <v>300</v>
          </cell>
          <cell r="K319">
            <v>300</v>
          </cell>
          <cell r="L319">
            <v>300</v>
          </cell>
          <cell r="M319">
            <v>300</v>
          </cell>
          <cell r="N319">
            <v>300</v>
          </cell>
          <cell r="O319">
            <v>300</v>
          </cell>
          <cell r="P319">
            <v>300</v>
          </cell>
          <cell r="Q319">
            <v>300</v>
          </cell>
          <cell r="R319">
            <v>300</v>
          </cell>
          <cell r="S319">
            <v>300</v>
          </cell>
          <cell r="T319">
            <v>300</v>
          </cell>
          <cell r="U319">
            <v>300</v>
          </cell>
          <cell r="V319">
            <v>3600</v>
          </cell>
        </row>
        <row r="320">
          <cell r="A320" t="str">
            <v>6704 · Fuel</v>
          </cell>
          <cell r="G320" t="str">
            <v>6704 · Fuel</v>
          </cell>
          <cell r="J320">
            <v>1000</v>
          </cell>
          <cell r="K320">
            <v>1000</v>
          </cell>
          <cell r="L320">
            <v>1000</v>
          </cell>
          <cell r="M320">
            <v>1000</v>
          </cell>
          <cell r="N320">
            <v>1000</v>
          </cell>
          <cell r="O320">
            <v>1000</v>
          </cell>
          <cell r="P320">
            <v>1000</v>
          </cell>
          <cell r="Q320">
            <v>1000</v>
          </cell>
          <cell r="R320">
            <v>1000</v>
          </cell>
          <cell r="S320">
            <v>1000</v>
          </cell>
          <cell r="T320">
            <v>1000</v>
          </cell>
          <cell r="U320">
            <v>1000</v>
          </cell>
          <cell r="V320">
            <v>12000</v>
          </cell>
        </row>
        <row r="321">
          <cell r="A321" t="str">
            <v>6706 · Parking &amp; Tolls</v>
          </cell>
          <cell r="G321" t="str">
            <v>6706 · Parking &amp; Tolls</v>
          </cell>
          <cell r="J321">
            <v>200</v>
          </cell>
          <cell r="K321">
            <v>200</v>
          </cell>
          <cell r="L321">
            <v>200</v>
          </cell>
          <cell r="M321">
            <v>200</v>
          </cell>
          <cell r="N321">
            <v>200</v>
          </cell>
          <cell r="O321">
            <v>200</v>
          </cell>
          <cell r="P321">
            <v>200</v>
          </cell>
          <cell r="Q321">
            <v>200</v>
          </cell>
          <cell r="R321">
            <v>200</v>
          </cell>
          <cell r="S321">
            <v>200</v>
          </cell>
          <cell r="T321">
            <v>200</v>
          </cell>
          <cell r="U321">
            <v>200</v>
          </cell>
          <cell r="V321">
            <v>2400</v>
          </cell>
        </row>
        <row r="322">
          <cell r="A322" t="str">
            <v>6708 · Registration &amp; Fees</v>
          </cell>
          <cell r="G322" t="str">
            <v>6708 · Registration &amp; Fees</v>
          </cell>
          <cell r="J322">
            <v>20</v>
          </cell>
          <cell r="K322">
            <v>20</v>
          </cell>
          <cell r="L322">
            <v>20</v>
          </cell>
          <cell r="M322">
            <v>20</v>
          </cell>
          <cell r="N322">
            <v>20</v>
          </cell>
          <cell r="O322">
            <v>20</v>
          </cell>
          <cell r="P322">
            <v>20</v>
          </cell>
          <cell r="Q322">
            <v>20</v>
          </cell>
          <cell r="R322">
            <v>20</v>
          </cell>
          <cell r="S322">
            <v>20</v>
          </cell>
          <cell r="T322">
            <v>20</v>
          </cell>
          <cell r="U322">
            <v>20</v>
          </cell>
          <cell r="V322">
            <v>240</v>
          </cell>
        </row>
        <row r="323">
          <cell r="A323" t="str">
            <v>6710 · Repairs &amp; Maintenance</v>
          </cell>
          <cell r="G323" t="str">
            <v>6710 · Repairs &amp; Maintenance</v>
          </cell>
          <cell r="J323">
            <v>250</v>
          </cell>
          <cell r="K323">
            <v>250</v>
          </cell>
          <cell r="L323">
            <v>250</v>
          </cell>
          <cell r="M323">
            <v>250</v>
          </cell>
          <cell r="N323">
            <v>250</v>
          </cell>
          <cell r="O323">
            <v>250</v>
          </cell>
          <cell r="P323">
            <v>250</v>
          </cell>
          <cell r="Q323">
            <v>250</v>
          </cell>
          <cell r="R323">
            <v>250</v>
          </cell>
          <cell r="S323">
            <v>250</v>
          </cell>
          <cell r="T323">
            <v>250</v>
          </cell>
          <cell r="U323">
            <v>250</v>
          </cell>
          <cell r="V323">
            <v>3000</v>
          </cell>
        </row>
        <row r="324">
          <cell r="A324" t="str">
            <v>Total Corporate Automobile</v>
          </cell>
          <cell r="F324" t="str">
            <v>Total Corporate Automobile</v>
          </cell>
          <cell r="J324">
            <v>1770</v>
          </cell>
          <cell r="K324">
            <v>1770</v>
          </cell>
          <cell r="L324">
            <v>1770</v>
          </cell>
          <cell r="M324">
            <v>1770</v>
          </cell>
          <cell r="N324">
            <v>1770</v>
          </cell>
          <cell r="O324">
            <v>1770</v>
          </cell>
          <cell r="P324">
            <v>1770</v>
          </cell>
          <cell r="Q324">
            <v>1770</v>
          </cell>
          <cell r="R324">
            <v>1770</v>
          </cell>
          <cell r="S324">
            <v>1770</v>
          </cell>
          <cell r="T324">
            <v>1770</v>
          </cell>
          <cell r="U324">
            <v>1770</v>
          </cell>
          <cell r="V324">
            <v>21240</v>
          </cell>
        </row>
        <row r="325">
          <cell r="F325" t="str">
            <v>Resource Relations</v>
          </cell>
        </row>
        <row r="326">
          <cell r="A326" t="str">
            <v>6732 · Team Building/Meetings</v>
          </cell>
          <cell r="G326" t="str">
            <v>6732 · Team Building/Meetings</v>
          </cell>
          <cell r="J326">
            <v>50</v>
          </cell>
          <cell r="K326">
            <v>50</v>
          </cell>
          <cell r="L326">
            <v>50</v>
          </cell>
          <cell r="M326">
            <v>50</v>
          </cell>
          <cell r="N326">
            <v>50</v>
          </cell>
          <cell r="O326">
            <v>50</v>
          </cell>
          <cell r="P326">
            <v>50</v>
          </cell>
          <cell r="Q326">
            <v>50</v>
          </cell>
          <cell r="R326">
            <v>50</v>
          </cell>
          <cell r="S326">
            <v>50</v>
          </cell>
          <cell r="T326">
            <v>50</v>
          </cell>
          <cell r="U326">
            <v>50</v>
          </cell>
          <cell r="V326">
            <v>600</v>
          </cell>
        </row>
        <row r="327">
          <cell r="A327" t="str">
            <v>6734 · Awards &amp; Recognition</v>
          </cell>
          <cell r="G327" t="str">
            <v>6734 · Awards &amp; Recognition</v>
          </cell>
          <cell r="J327">
            <v>50</v>
          </cell>
          <cell r="K327">
            <v>50</v>
          </cell>
          <cell r="L327">
            <v>50</v>
          </cell>
          <cell r="M327">
            <v>50</v>
          </cell>
          <cell r="N327">
            <v>50</v>
          </cell>
          <cell r="O327">
            <v>50</v>
          </cell>
          <cell r="P327">
            <v>50</v>
          </cell>
          <cell r="Q327">
            <v>50</v>
          </cell>
          <cell r="R327">
            <v>50</v>
          </cell>
          <cell r="S327">
            <v>50</v>
          </cell>
          <cell r="T327">
            <v>50</v>
          </cell>
          <cell r="U327">
            <v>50</v>
          </cell>
          <cell r="V327">
            <v>600</v>
          </cell>
        </row>
        <row r="328">
          <cell r="A328" t="str">
            <v>6736 · Training &amp; Workshops</v>
          </cell>
          <cell r="G328" t="str">
            <v>6736 · Training &amp; Workshops</v>
          </cell>
          <cell r="J328">
            <v>25</v>
          </cell>
          <cell r="K328">
            <v>25</v>
          </cell>
          <cell r="L328">
            <v>25</v>
          </cell>
          <cell r="M328">
            <v>25</v>
          </cell>
          <cell r="N328">
            <v>25</v>
          </cell>
          <cell r="O328">
            <v>25</v>
          </cell>
          <cell r="P328">
            <v>25</v>
          </cell>
          <cell r="Q328">
            <v>25</v>
          </cell>
          <cell r="R328">
            <v>25</v>
          </cell>
          <cell r="S328">
            <v>25</v>
          </cell>
          <cell r="T328">
            <v>25</v>
          </cell>
          <cell r="U328">
            <v>25</v>
          </cell>
          <cell r="V328">
            <v>300</v>
          </cell>
        </row>
        <row r="329">
          <cell r="A329" t="str">
            <v>6738 · Recruiting</v>
          </cell>
          <cell r="G329" t="str">
            <v>6738 · Recruiting</v>
          </cell>
          <cell r="J329">
            <v>30</v>
          </cell>
          <cell r="K329">
            <v>30</v>
          </cell>
          <cell r="L329">
            <v>30</v>
          </cell>
          <cell r="M329">
            <v>30</v>
          </cell>
          <cell r="N329">
            <v>30</v>
          </cell>
          <cell r="O329">
            <v>30</v>
          </cell>
          <cell r="P329">
            <v>30</v>
          </cell>
          <cell r="Q329">
            <v>30</v>
          </cell>
          <cell r="R329">
            <v>30</v>
          </cell>
          <cell r="S329">
            <v>30</v>
          </cell>
          <cell r="T329">
            <v>30</v>
          </cell>
          <cell r="U329">
            <v>30</v>
          </cell>
          <cell r="V329">
            <v>360</v>
          </cell>
        </row>
        <row r="330">
          <cell r="A330" t="str">
            <v>Total Resource Relations</v>
          </cell>
          <cell r="F330" t="str">
            <v>Total Resource Relations</v>
          </cell>
          <cell r="J330">
            <v>155</v>
          </cell>
          <cell r="K330">
            <v>155</v>
          </cell>
          <cell r="L330">
            <v>155</v>
          </cell>
          <cell r="M330">
            <v>155</v>
          </cell>
          <cell r="N330">
            <v>155</v>
          </cell>
          <cell r="O330">
            <v>155</v>
          </cell>
          <cell r="P330">
            <v>155</v>
          </cell>
          <cell r="Q330">
            <v>155</v>
          </cell>
          <cell r="R330">
            <v>155</v>
          </cell>
          <cell r="S330">
            <v>155</v>
          </cell>
          <cell r="T330">
            <v>155</v>
          </cell>
          <cell r="U330">
            <v>155</v>
          </cell>
          <cell r="V330">
            <v>1860</v>
          </cell>
        </row>
        <row r="331">
          <cell r="F331" t="str">
            <v>Dues, Subscriptions &amp; Licenses</v>
          </cell>
        </row>
        <row r="332">
          <cell r="A332" t="str">
            <v>6742 · Dues &amp; Subscriptions</v>
          </cell>
          <cell r="G332" t="str">
            <v>6742 · Dues &amp; Subscriptions</v>
          </cell>
          <cell r="J332">
            <v>2700</v>
          </cell>
          <cell r="K332">
            <v>700</v>
          </cell>
          <cell r="L332">
            <v>875</v>
          </cell>
          <cell r="M332">
            <v>700</v>
          </cell>
          <cell r="N332">
            <v>700</v>
          </cell>
          <cell r="O332">
            <v>700</v>
          </cell>
          <cell r="P332">
            <v>700</v>
          </cell>
          <cell r="Q332">
            <v>700</v>
          </cell>
          <cell r="R332">
            <v>700</v>
          </cell>
          <cell r="S332">
            <v>700</v>
          </cell>
          <cell r="T332">
            <v>700</v>
          </cell>
          <cell r="U332">
            <v>700</v>
          </cell>
          <cell r="V332">
            <v>10575</v>
          </cell>
        </row>
        <row r="333">
          <cell r="A333" t="str">
            <v>6744 · Licenses &amp; Permits</v>
          </cell>
          <cell r="G333" t="str">
            <v>6744 · Licenses &amp; Permits</v>
          </cell>
          <cell r="J333">
            <v>200</v>
          </cell>
          <cell r="K333">
            <v>200</v>
          </cell>
          <cell r="L333">
            <v>200</v>
          </cell>
          <cell r="M333">
            <v>200</v>
          </cell>
          <cell r="N333">
            <v>200</v>
          </cell>
          <cell r="O333">
            <v>200</v>
          </cell>
          <cell r="P333">
            <v>200</v>
          </cell>
          <cell r="Q333">
            <v>200</v>
          </cell>
          <cell r="R333">
            <v>200</v>
          </cell>
          <cell r="S333">
            <v>200</v>
          </cell>
          <cell r="T333">
            <v>200</v>
          </cell>
          <cell r="U333">
            <v>200</v>
          </cell>
          <cell r="V333">
            <v>2400</v>
          </cell>
        </row>
        <row r="334">
          <cell r="A334" t="str">
            <v>Total Dues, Subscriptions &amp; Licenses</v>
          </cell>
          <cell r="F334" t="str">
            <v>Total Dues, Subscriptions &amp; Licenses</v>
          </cell>
          <cell r="J334">
            <v>2900</v>
          </cell>
          <cell r="K334">
            <v>900</v>
          </cell>
          <cell r="L334">
            <v>1075</v>
          </cell>
          <cell r="M334">
            <v>900</v>
          </cell>
          <cell r="N334">
            <v>900</v>
          </cell>
          <cell r="O334">
            <v>900</v>
          </cell>
          <cell r="P334">
            <v>900</v>
          </cell>
          <cell r="Q334">
            <v>900</v>
          </cell>
          <cell r="R334">
            <v>900</v>
          </cell>
          <cell r="S334">
            <v>900</v>
          </cell>
          <cell r="T334">
            <v>900</v>
          </cell>
          <cell r="U334">
            <v>900</v>
          </cell>
          <cell r="V334">
            <v>12975</v>
          </cell>
        </row>
        <row r="335">
          <cell r="F335" t="str">
            <v>Bank Service Charges</v>
          </cell>
        </row>
        <row r="336">
          <cell r="A336" t="str">
            <v>6752 · Penalties and Late Charges</v>
          </cell>
          <cell r="G336" t="str">
            <v>6752 · Penalties and Late Charges</v>
          </cell>
          <cell r="J336">
            <v>25</v>
          </cell>
          <cell r="K336">
            <v>25</v>
          </cell>
          <cell r="L336">
            <v>25</v>
          </cell>
          <cell r="M336">
            <v>25</v>
          </cell>
          <cell r="N336">
            <v>25</v>
          </cell>
          <cell r="O336">
            <v>25</v>
          </cell>
          <cell r="P336">
            <v>25</v>
          </cell>
          <cell r="Q336">
            <v>25</v>
          </cell>
          <cell r="R336">
            <v>25</v>
          </cell>
          <cell r="S336">
            <v>25</v>
          </cell>
          <cell r="T336">
            <v>25</v>
          </cell>
          <cell r="U336">
            <v>25</v>
          </cell>
          <cell r="V336">
            <v>300</v>
          </cell>
        </row>
        <row r="337">
          <cell r="A337" t="str">
            <v>6754 · Amex</v>
          </cell>
          <cell r="G337" t="str">
            <v>6754 · Amex</v>
          </cell>
          <cell r="J337">
            <v>1300</v>
          </cell>
          <cell r="K337">
            <v>1300</v>
          </cell>
          <cell r="L337">
            <v>1300</v>
          </cell>
          <cell r="M337">
            <v>1300</v>
          </cell>
          <cell r="N337">
            <v>1300</v>
          </cell>
          <cell r="O337">
            <v>1300</v>
          </cell>
          <cell r="P337">
            <v>1300</v>
          </cell>
          <cell r="Q337">
            <v>1300</v>
          </cell>
          <cell r="R337">
            <v>1300</v>
          </cell>
          <cell r="S337">
            <v>1300</v>
          </cell>
          <cell r="T337">
            <v>1300</v>
          </cell>
          <cell r="U337">
            <v>1300</v>
          </cell>
          <cell r="V337">
            <v>15600</v>
          </cell>
        </row>
        <row r="338">
          <cell r="A338" t="str">
            <v>6756 · Bank Fees</v>
          </cell>
          <cell r="G338" t="str">
            <v>6756 · Bank Fees</v>
          </cell>
          <cell r="J338">
            <v>800</v>
          </cell>
          <cell r="K338">
            <v>800</v>
          </cell>
          <cell r="L338">
            <v>800</v>
          </cell>
          <cell r="M338">
            <v>800</v>
          </cell>
          <cell r="N338">
            <v>800</v>
          </cell>
          <cell r="O338">
            <v>800</v>
          </cell>
          <cell r="P338">
            <v>800</v>
          </cell>
          <cell r="Q338">
            <v>800</v>
          </cell>
          <cell r="R338">
            <v>800</v>
          </cell>
          <cell r="S338">
            <v>800</v>
          </cell>
          <cell r="T338">
            <v>800</v>
          </cell>
          <cell r="U338">
            <v>800</v>
          </cell>
          <cell r="V338">
            <v>9600</v>
          </cell>
        </row>
        <row r="339">
          <cell r="A339" t="str">
            <v>6758 · Pay Pal</v>
          </cell>
          <cell r="G339" t="str">
            <v>6758 · Pay Pal</v>
          </cell>
          <cell r="J339">
            <v>350</v>
          </cell>
          <cell r="K339">
            <v>350</v>
          </cell>
          <cell r="L339">
            <v>350</v>
          </cell>
          <cell r="M339">
            <v>350</v>
          </cell>
          <cell r="N339">
            <v>350</v>
          </cell>
          <cell r="O339">
            <v>350</v>
          </cell>
          <cell r="P339">
            <v>350</v>
          </cell>
          <cell r="Q339">
            <v>350</v>
          </cell>
          <cell r="R339">
            <v>350</v>
          </cell>
          <cell r="S339">
            <v>350</v>
          </cell>
          <cell r="T339">
            <v>350</v>
          </cell>
          <cell r="U339">
            <v>350</v>
          </cell>
          <cell r="V339">
            <v>4200</v>
          </cell>
        </row>
        <row r="340">
          <cell r="A340" t="str">
            <v>6760 · Visa/MC/Discover</v>
          </cell>
          <cell r="G340" t="str">
            <v>6760 · Visa/MC/Discover</v>
          </cell>
          <cell r="J340">
            <v>1400</v>
          </cell>
          <cell r="K340">
            <v>1400</v>
          </cell>
          <cell r="L340">
            <v>1400</v>
          </cell>
          <cell r="M340">
            <v>1400</v>
          </cell>
          <cell r="N340">
            <v>1400</v>
          </cell>
          <cell r="O340">
            <v>1400</v>
          </cell>
          <cell r="P340">
            <v>1400</v>
          </cell>
          <cell r="Q340">
            <v>1400</v>
          </cell>
          <cell r="R340">
            <v>1400</v>
          </cell>
          <cell r="S340">
            <v>1400</v>
          </cell>
          <cell r="T340">
            <v>1400</v>
          </cell>
          <cell r="U340">
            <v>1400</v>
          </cell>
          <cell r="V340">
            <v>16800</v>
          </cell>
        </row>
        <row r="341">
          <cell r="A341" t="str">
            <v>6769 · Reconciliation Discrepancies</v>
          </cell>
          <cell r="G341" t="str">
            <v>6769 · Reconciliation Discrepancies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</row>
        <row r="342">
          <cell r="A342" t="str">
            <v>Total Bank Service Charges</v>
          </cell>
          <cell r="F342" t="str">
            <v>Total Bank Service Charges</v>
          </cell>
          <cell r="J342">
            <v>3875</v>
          </cell>
          <cell r="K342">
            <v>3875</v>
          </cell>
          <cell r="L342">
            <v>3875</v>
          </cell>
          <cell r="M342">
            <v>3875</v>
          </cell>
          <cell r="N342">
            <v>3875</v>
          </cell>
          <cell r="O342">
            <v>3875</v>
          </cell>
          <cell r="P342">
            <v>3875</v>
          </cell>
          <cell r="Q342">
            <v>3875</v>
          </cell>
          <cell r="R342">
            <v>3875</v>
          </cell>
          <cell r="S342">
            <v>3875</v>
          </cell>
          <cell r="T342">
            <v>3875</v>
          </cell>
          <cell r="U342">
            <v>3875</v>
          </cell>
          <cell r="V342">
            <v>46500</v>
          </cell>
        </row>
        <row r="343">
          <cell r="F343" t="str">
            <v>Bad Debt  -- Uncollectable</v>
          </cell>
        </row>
        <row r="344">
          <cell r="A344" t="str">
            <v>6772 · Bad Debt Expense</v>
          </cell>
          <cell r="G344" t="str">
            <v>6772 · Bad Debt Expense</v>
          </cell>
          <cell r="J344">
            <v>500</v>
          </cell>
          <cell r="K344">
            <v>500</v>
          </cell>
          <cell r="L344">
            <v>500</v>
          </cell>
          <cell r="M344">
            <v>500</v>
          </cell>
          <cell r="N344">
            <v>500</v>
          </cell>
          <cell r="O344">
            <v>500</v>
          </cell>
          <cell r="P344">
            <v>500</v>
          </cell>
          <cell r="Q344">
            <v>500</v>
          </cell>
          <cell r="R344">
            <v>500</v>
          </cell>
          <cell r="S344">
            <v>500</v>
          </cell>
          <cell r="T344">
            <v>500</v>
          </cell>
          <cell r="U344">
            <v>500</v>
          </cell>
          <cell r="V344">
            <v>6000</v>
          </cell>
        </row>
        <row r="345">
          <cell r="A345" t="str">
            <v>Total Bad Debt  -- Uncollectable</v>
          </cell>
          <cell r="F345" t="str">
            <v>Total Bad Debt  -- Uncollectable</v>
          </cell>
          <cell r="J345">
            <v>500</v>
          </cell>
          <cell r="K345">
            <v>500</v>
          </cell>
          <cell r="L345">
            <v>500</v>
          </cell>
          <cell r="M345">
            <v>500</v>
          </cell>
          <cell r="N345">
            <v>500</v>
          </cell>
          <cell r="O345">
            <v>500</v>
          </cell>
          <cell r="P345">
            <v>500</v>
          </cell>
          <cell r="Q345">
            <v>500</v>
          </cell>
          <cell r="R345">
            <v>500</v>
          </cell>
          <cell r="S345">
            <v>500</v>
          </cell>
          <cell r="T345">
            <v>500</v>
          </cell>
          <cell r="U345">
            <v>500</v>
          </cell>
          <cell r="V345">
            <v>6000</v>
          </cell>
        </row>
        <row r="346">
          <cell r="F346" t="str">
            <v>Depreciation Expense</v>
          </cell>
        </row>
        <row r="347">
          <cell r="A347" t="str">
            <v>6902 · Macrs</v>
          </cell>
          <cell r="G347" t="str">
            <v>6902 · Macrs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A348" t="str">
            <v>6904 · Section 179</v>
          </cell>
          <cell r="G348" t="str">
            <v>6904 · Section 179</v>
          </cell>
          <cell r="J348">
            <v>9500</v>
          </cell>
          <cell r="K348">
            <v>9500</v>
          </cell>
          <cell r="L348">
            <v>9500</v>
          </cell>
          <cell r="M348">
            <v>9500</v>
          </cell>
          <cell r="N348">
            <v>9500</v>
          </cell>
          <cell r="O348">
            <v>9500</v>
          </cell>
          <cell r="P348">
            <v>9500</v>
          </cell>
          <cell r="Q348">
            <v>9500</v>
          </cell>
          <cell r="R348">
            <v>9500</v>
          </cell>
          <cell r="S348">
            <v>9500</v>
          </cell>
          <cell r="T348">
            <v>9500</v>
          </cell>
          <cell r="U348">
            <v>9500</v>
          </cell>
          <cell r="V348">
            <v>114000</v>
          </cell>
        </row>
        <row r="349">
          <cell r="A349" t="str">
            <v>6906 · Special</v>
          </cell>
          <cell r="G349" t="str">
            <v>6906 · Special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</row>
        <row r="350">
          <cell r="A350" t="str">
            <v>6908 · Loss on Assets</v>
          </cell>
          <cell r="G350" t="str">
            <v>6908 · Loss on Assets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A351" t="str">
            <v>Total Depreciation Expense</v>
          </cell>
          <cell r="F351" t="str">
            <v>Total Depreciation Expense</v>
          </cell>
          <cell r="J351">
            <v>9500</v>
          </cell>
          <cell r="K351">
            <v>9500</v>
          </cell>
          <cell r="L351">
            <v>9500</v>
          </cell>
          <cell r="M351">
            <v>9500</v>
          </cell>
          <cell r="N351">
            <v>9500</v>
          </cell>
          <cell r="O351">
            <v>9500</v>
          </cell>
          <cell r="P351">
            <v>9500</v>
          </cell>
          <cell r="Q351">
            <v>9500</v>
          </cell>
          <cell r="R351">
            <v>9500</v>
          </cell>
          <cell r="S351">
            <v>9500</v>
          </cell>
          <cell r="T351">
            <v>9500</v>
          </cell>
          <cell r="U351">
            <v>9500</v>
          </cell>
          <cell r="V351">
            <v>114000</v>
          </cell>
        </row>
        <row r="352">
          <cell r="F352" t="str">
            <v>Marketing and Advertising</v>
          </cell>
        </row>
        <row r="353">
          <cell r="A353" t="str">
            <v>7005 · Advertising</v>
          </cell>
          <cell r="G353" t="str">
            <v>7005 · Advertising</v>
          </cell>
          <cell r="J353">
            <v>500</v>
          </cell>
          <cell r="K353">
            <v>500</v>
          </cell>
          <cell r="L353">
            <v>500</v>
          </cell>
          <cell r="M353">
            <v>500</v>
          </cell>
          <cell r="N353">
            <v>500</v>
          </cell>
          <cell r="O353">
            <v>500</v>
          </cell>
          <cell r="P353">
            <v>500</v>
          </cell>
          <cell r="Q353">
            <v>500</v>
          </cell>
          <cell r="R353">
            <v>500</v>
          </cell>
          <cell r="S353">
            <v>500</v>
          </cell>
          <cell r="T353">
            <v>500</v>
          </cell>
          <cell r="U353">
            <v>500</v>
          </cell>
          <cell r="V353">
            <v>6000</v>
          </cell>
        </row>
        <row r="354">
          <cell r="A354" t="str">
            <v>7010 · Web Site</v>
          </cell>
          <cell r="G354" t="str">
            <v>7010 · Web Site</v>
          </cell>
          <cell r="J354">
            <v>250</v>
          </cell>
          <cell r="K354">
            <v>250</v>
          </cell>
          <cell r="L354">
            <v>250</v>
          </cell>
          <cell r="M354">
            <v>250</v>
          </cell>
          <cell r="N354">
            <v>250</v>
          </cell>
          <cell r="O354">
            <v>250</v>
          </cell>
          <cell r="P354">
            <v>250</v>
          </cell>
          <cell r="Q354">
            <v>250</v>
          </cell>
          <cell r="R354">
            <v>250</v>
          </cell>
          <cell r="S354">
            <v>250</v>
          </cell>
          <cell r="T354">
            <v>250</v>
          </cell>
          <cell r="U354">
            <v>250</v>
          </cell>
          <cell r="V354">
            <v>3000</v>
          </cell>
        </row>
        <row r="355">
          <cell r="A355" t="str">
            <v>7015 · Online</v>
          </cell>
          <cell r="G355" t="str">
            <v>7015 · Online</v>
          </cell>
          <cell r="J355">
            <v>300</v>
          </cell>
          <cell r="K355">
            <v>300</v>
          </cell>
          <cell r="L355">
            <v>300</v>
          </cell>
          <cell r="M355">
            <v>300</v>
          </cell>
          <cell r="N355">
            <v>300</v>
          </cell>
          <cell r="O355">
            <v>300</v>
          </cell>
          <cell r="P355">
            <v>300</v>
          </cell>
          <cell r="Q355">
            <v>300</v>
          </cell>
          <cell r="R355">
            <v>300</v>
          </cell>
          <cell r="S355">
            <v>300</v>
          </cell>
          <cell r="T355">
            <v>300</v>
          </cell>
          <cell r="U355">
            <v>300</v>
          </cell>
          <cell r="V355">
            <v>3600</v>
          </cell>
        </row>
        <row r="356">
          <cell r="A356" t="str">
            <v>7020 · Printed Material</v>
          </cell>
          <cell r="G356" t="str">
            <v>7020 · Printed Material</v>
          </cell>
          <cell r="J356">
            <v>1000</v>
          </cell>
          <cell r="K356">
            <v>1000</v>
          </cell>
          <cell r="L356">
            <v>1000</v>
          </cell>
          <cell r="M356">
            <v>1000</v>
          </cell>
          <cell r="N356">
            <v>1000</v>
          </cell>
          <cell r="O356">
            <v>1000</v>
          </cell>
          <cell r="P356">
            <v>1000</v>
          </cell>
          <cell r="Q356">
            <v>1000</v>
          </cell>
          <cell r="R356">
            <v>1000</v>
          </cell>
          <cell r="S356">
            <v>1000</v>
          </cell>
          <cell r="T356">
            <v>1000</v>
          </cell>
          <cell r="U356">
            <v>1000</v>
          </cell>
          <cell r="V356">
            <v>12000</v>
          </cell>
        </row>
        <row r="357">
          <cell r="A357" t="str">
            <v>7025 · Delivery and Postage</v>
          </cell>
          <cell r="G357" t="str">
            <v>7025 · Delivery and Postage</v>
          </cell>
          <cell r="J357">
            <v>75</v>
          </cell>
          <cell r="K357">
            <v>75</v>
          </cell>
          <cell r="L357">
            <v>75</v>
          </cell>
          <cell r="M357">
            <v>75</v>
          </cell>
          <cell r="N357">
            <v>75</v>
          </cell>
          <cell r="O357">
            <v>75</v>
          </cell>
          <cell r="P357">
            <v>75</v>
          </cell>
          <cell r="Q357">
            <v>75</v>
          </cell>
          <cell r="R357">
            <v>75</v>
          </cell>
          <cell r="S357">
            <v>75</v>
          </cell>
          <cell r="T357">
            <v>75</v>
          </cell>
          <cell r="U357">
            <v>75</v>
          </cell>
          <cell r="V357">
            <v>900</v>
          </cell>
        </row>
        <row r="358">
          <cell r="A358" t="str">
            <v>7030 · Training/Professional Fees</v>
          </cell>
          <cell r="G358" t="str">
            <v>7030 · Training/Professional Fees</v>
          </cell>
          <cell r="J358">
            <v>200</v>
          </cell>
          <cell r="K358">
            <v>200</v>
          </cell>
          <cell r="L358">
            <v>200</v>
          </cell>
          <cell r="M358">
            <v>200</v>
          </cell>
          <cell r="N358">
            <v>200</v>
          </cell>
          <cell r="O358">
            <v>200</v>
          </cell>
          <cell r="P358">
            <v>200</v>
          </cell>
          <cell r="Q358">
            <v>200</v>
          </cell>
          <cell r="R358">
            <v>200</v>
          </cell>
          <cell r="S358">
            <v>200</v>
          </cell>
          <cell r="T358">
            <v>200</v>
          </cell>
          <cell r="U358">
            <v>200</v>
          </cell>
          <cell r="V358">
            <v>2400</v>
          </cell>
        </row>
        <row r="359">
          <cell r="A359" t="str">
            <v>7060 · Open House-Ft. Lauderdale</v>
          </cell>
          <cell r="G359" t="str">
            <v>7060 · Open House-Ft. Lauderdale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</row>
        <row r="360">
          <cell r="A360" t="str">
            <v>7070 · Open House-Orlando</v>
          </cell>
          <cell r="G360" t="str">
            <v>7070 · Open House-Orlando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A361" t="str">
            <v>7090 · Wages-Marketing</v>
          </cell>
          <cell r="G361" t="str">
            <v>7090 · Wages-Marketing</v>
          </cell>
          <cell r="J361">
            <v>4169.7833333333338</v>
          </cell>
          <cell r="K361">
            <v>2851.3833333333337</v>
          </cell>
          <cell r="L361">
            <v>2851.3833333333337</v>
          </cell>
          <cell r="M361">
            <v>2851.3833333333337</v>
          </cell>
          <cell r="N361">
            <v>2851.3833333333337</v>
          </cell>
          <cell r="O361">
            <v>2851.3833333333337</v>
          </cell>
          <cell r="P361">
            <v>7877.7833333333328</v>
          </cell>
          <cell r="Q361">
            <v>5323.3833333333332</v>
          </cell>
          <cell r="R361">
            <v>5323.3833333333332</v>
          </cell>
          <cell r="S361">
            <v>5323.3833333333332</v>
          </cell>
          <cell r="T361">
            <v>5323.3833333333332</v>
          </cell>
          <cell r="U361">
            <v>5323.3833333333332</v>
          </cell>
          <cell r="V361">
            <v>52921.399999999994</v>
          </cell>
        </row>
        <row r="362">
          <cell r="G362" t="str">
            <v>Christmas Project</v>
          </cell>
        </row>
        <row r="363">
          <cell r="A363" t="str">
            <v>7040 · Auto Reimb/Parking/Tolls</v>
          </cell>
          <cell r="H363" t="str">
            <v>7040 · Auto Reimb/Parking/Tolls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</row>
        <row r="364">
          <cell r="A364" t="str">
            <v>7042 · Labor</v>
          </cell>
          <cell r="H364" t="str">
            <v>7042 · Labor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A365" t="str">
            <v>7043 · Supplies</v>
          </cell>
          <cell r="H365" t="str">
            <v>7043 · Supplies</v>
          </cell>
          <cell r="J365">
            <v>3750</v>
          </cell>
          <cell r="K365">
            <v>3750</v>
          </cell>
          <cell r="L365">
            <v>3750</v>
          </cell>
          <cell r="M365">
            <v>3750</v>
          </cell>
          <cell r="N365">
            <v>3750</v>
          </cell>
          <cell r="O365">
            <v>3750</v>
          </cell>
          <cell r="P365">
            <v>3750</v>
          </cell>
          <cell r="Q365">
            <v>3750</v>
          </cell>
          <cell r="R365">
            <v>3750</v>
          </cell>
          <cell r="S365">
            <v>3750</v>
          </cell>
          <cell r="T365">
            <v>3750</v>
          </cell>
          <cell r="U365">
            <v>3750</v>
          </cell>
          <cell r="V365">
            <v>45000</v>
          </cell>
        </row>
        <row r="366">
          <cell r="A366" t="str">
            <v>Total Christmas Project</v>
          </cell>
          <cell r="G366" t="str">
            <v>Total Christmas Project</v>
          </cell>
          <cell r="J366">
            <v>3750</v>
          </cell>
          <cell r="K366">
            <v>3750</v>
          </cell>
          <cell r="L366">
            <v>3750</v>
          </cell>
          <cell r="M366">
            <v>3750</v>
          </cell>
          <cell r="N366">
            <v>3750</v>
          </cell>
          <cell r="O366">
            <v>3750</v>
          </cell>
          <cell r="P366">
            <v>3750</v>
          </cell>
          <cell r="Q366">
            <v>3750</v>
          </cell>
          <cell r="R366">
            <v>3750</v>
          </cell>
          <cell r="S366">
            <v>3750</v>
          </cell>
          <cell r="T366">
            <v>3750</v>
          </cell>
          <cell r="U366">
            <v>3750</v>
          </cell>
          <cell r="V366">
            <v>45000</v>
          </cell>
        </row>
        <row r="367">
          <cell r="G367" t="str">
            <v>Mid-Year Project</v>
          </cell>
        </row>
        <row r="368">
          <cell r="A368" t="str">
            <v>7050 · Auto Reimb/Parking/Tolls</v>
          </cell>
          <cell r="H368" t="str">
            <v>7050 · Auto Reimb/Parking/Tolls</v>
          </cell>
          <cell r="J368">
            <v>20</v>
          </cell>
          <cell r="K368">
            <v>20</v>
          </cell>
          <cell r="L368">
            <v>20</v>
          </cell>
          <cell r="M368">
            <v>20</v>
          </cell>
          <cell r="N368">
            <v>20</v>
          </cell>
          <cell r="O368">
            <v>20</v>
          </cell>
          <cell r="P368">
            <v>20</v>
          </cell>
          <cell r="Q368">
            <v>20</v>
          </cell>
          <cell r="R368">
            <v>20</v>
          </cell>
          <cell r="S368">
            <v>20</v>
          </cell>
          <cell r="T368">
            <v>20</v>
          </cell>
          <cell r="U368">
            <v>20</v>
          </cell>
          <cell r="V368">
            <v>240</v>
          </cell>
        </row>
        <row r="369">
          <cell r="A369" t="str">
            <v>7051 · Delivery &amp; Postage</v>
          </cell>
          <cell r="H369" t="str">
            <v>7051 · Delivery &amp; Postage</v>
          </cell>
          <cell r="J369">
            <v>300</v>
          </cell>
          <cell r="K369">
            <v>300</v>
          </cell>
          <cell r="L369">
            <v>300</v>
          </cell>
          <cell r="M369">
            <v>300</v>
          </cell>
          <cell r="N369">
            <v>300</v>
          </cell>
          <cell r="O369">
            <v>300</v>
          </cell>
          <cell r="P369">
            <v>300</v>
          </cell>
          <cell r="Q369">
            <v>300</v>
          </cell>
          <cell r="R369">
            <v>300</v>
          </cell>
          <cell r="S369">
            <v>300</v>
          </cell>
          <cell r="T369">
            <v>300</v>
          </cell>
          <cell r="U369">
            <v>300</v>
          </cell>
          <cell r="V369">
            <v>3600</v>
          </cell>
        </row>
        <row r="370">
          <cell r="A370" t="str">
            <v>7052 · Labor</v>
          </cell>
          <cell r="H370" t="str">
            <v>7052 · Labor</v>
          </cell>
          <cell r="J370">
            <v>25</v>
          </cell>
          <cell r="K370">
            <v>25</v>
          </cell>
          <cell r="L370">
            <v>25</v>
          </cell>
          <cell r="M370">
            <v>25</v>
          </cell>
          <cell r="N370">
            <v>25</v>
          </cell>
          <cell r="O370">
            <v>25</v>
          </cell>
          <cell r="P370">
            <v>25</v>
          </cell>
          <cell r="Q370">
            <v>25</v>
          </cell>
          <cell r="R370">
            <v>25</v>
          </cell>
          <cell r="S370">
            <v>25</v>
          </cell>
          <cell r="T370">
            <v>25</v>
          </cell>
          <cell r="U370">
            <v>25</v>
          </cell>
          <cell r="V370">
            <v>300</v>
          </cell>
        </row>
        <row r="371">
          <cell r="A371" t="str">
            <v>7053 · Supplies</v>
          </cell>
          <cell r="H371" t="str">
            <v>7053 · Supplies</v>
          </cell>
          <cell r="J371">
            <v>2000</v>
          </cell>
          <cell r="K371">
            <v>2000</v>
          </cell>
          <cell r="L371">
            <v>2000</v>
          </cell>
          <cell r="M371">
            <v>2000</v>
          </cell>
          <cell r="N371">
            <v>2000</v>
          </cell>
          <cell r="O371">
            <v>2000</v>
          </cell>
          <cell r="P371">
            <v>2000</v>
          </cell>
          <cell r="Q371">
            <v>2000</v>
          </cell>
          <cell r="R371">
            <v>2000</v>
          </cell>
          <cell r="S371">
            <v>2000</v>
          </cell>
          <cell r="T371">
            <v>2000</v>
          </cell>
          <cell r="U371">
            <v>2000</v>
          </cell>
          <cell r="V371">
            <v>24000</v>
          </cell>
        </row>
        <row r="372">
          <cell r="A372" t="str">
            <v>Total Mid-Year Project</v>
          </cell>
          <cell r="G372" t="str">
            <v>Total Mid-Year Project</v>
          </cell>
          <cell r="J372">
            <v>2345</v>
          </cell>
          <cell r="K372">
            <v>2345</v>
          </cell>
          <cell r="L372">
            <v>2345</v>
          </cell>
          <cell r="M372">
            <v>2345</v>
          </cell>
          <cell r="N372">
            <v>2345</v>
          </cell>
          <cell r="O372">
            <v>2345</v>
          </cell>
          <cell r="P372">
            <v>2345</v>
          </cell>
          <cell r="Q372">
            <v>2345</v>
          </cell>
          <cell r="R372">
            <v>2345</v>
          </cell>
          <cell r="S372">
            <v>2345</v>
          </cell>
          <cell r="T372">
            <v>2345</v>
          </cell>
          <cell r="U372">
            <v>2345</v>
          </cell>
          <cell r="V372">
            <v>28140</v>
          </cell>
        </row>
        <row r="373">
          <cell r="A373" t="str">
            <v>Total Marketing and Advertising</v>
          </cell>
          <cell r="F373" t="str">
            <v>Total Marketing and Advertising</v>
          </cell>
          <cell r="J373">
            <v>12589.783333333333</v>
          </cell>
          <cell r="K373">
            <v>11271.383333333333</v>
          </cell>
          <cell r="L373">
            <v>11271.383333333333</v>
          </cell>
          <cell r="M373">
            <v>11271.383333333333</v>
          </cell>
          <cell r="N373">
            <v>11271.383333333333</v>
          </cell>
          <cell r="O373">
            <v>11271.383333333333</v>
          </cell>
          <cell r="P373">
            <v>16297.783333333333</v>
          </cell>
          <cell r="Q373">
            <v>13743.383333333333</v>
          </cell>
          <cell r="R373">
            <v>13743.383333333333</v>
          </cell>
          <cell r="S373">
            <v>13743.383333333333</v>
          </cell>
          <cell r="T373">
            <v>13743.383333333333</v>
          </cell>
          <cell r="U373">
            <v>13743.383333333333</v>
          </cell>
          <cell r="V373">
            <v>153961.4</v>
          </cell>
        </row>
        <row r="374">
          <cell r="F374" t="str">
            <v>Client Relations</v>
          </cell>
        </row>
        <row r="375">
          <cell r="A375" t="str">
            <v>7505 · Sponsorships/Events</v>
          </cell>
          <cell r="G375" t="str">
            <v>7505 · Sponsorships/Events</v>
          </cell>
          <cell r="J375">
            <v>1500</v>
          </cell>
          <cell r="K375">
            <v>1000</v>
          </cell>
          <cell r="L375">
            <v>3500</v>
          </cell>
          <cell r="M375">
            <v>3000</v>
          </cell>
          <cell r="N375">
            <v>2000</v>
          </cell>
          <cell r="O375">
            <v>2000</v>
          </cell>
          <cell r="P375">
            <v>1500</v>
          </cell>
          <cell r="Q375">
            <v>1500</v>
          </cell>
          <cell r="R375">
            <v>2000</v>
          </cell>
          <cell r="S375">
            <v>1500</v>
          </cell>
          <cell r="T375">
            <v>7000</v>
          </cell>
          <cell r="U375">
            <v>2000</v>
          </cell>
          <cell r="V375">
            <v>28500</v>
          </cell>
        </row>
        <row r="376">
          <cell r="A376" t="str">
            <v>7510 · Golf Tournaments</v>
          </cell>
          <cell r="G376" t="str">
            <v>7510 · Golf Tournaments</v>
          </cell>
          <cell r="J376">
            <v>200</v>
          </cell>
          <cell r="K376">
            <v>200</v>
          </cell>
          <cell r="L376">
            <v>200</v>
          </cell>
          <cell r="M376">
            <v>200</v>
          </cell>
          <cell r="N376">
            <v>200</v>
          </cell>
          <cell r="O376">
            <v>300</v>
          </cell>
          <cell r="P376">
            <v>300</v>
          </cell>
          <cell r="Q376">
            <v>300</v>
          </cell>
          <cell r="R376">
            <v>300</v>
          </cell>
          <cell r="S376">
            <v>1000</v>
          </cell>
          <cell r="T376">
            <v>1000</v>
          </cell>
          <cell r="U376">
            <v>200</v>
          </cell>
          <cell r="V376">
            <v>4400</v>
          </cell>
        </row>
        <row r="377">
          <cell r="A377" t="str">
            <v>7515 · Client Luncheons</v>
          </cell>
          <cell r="G377" t="str">
            <v>7515 · Client Luncheons</v>
          </cell>
          <cell r="J377">
            <v>3000</v>
          </cell>
          <cell r="K377">
            <v>3500</v>
          </cell>
          <cell r="L377">
            <v>2500</v>
          </cell>
          <cell r="M377">
            <v>2500</v>
          </cell>
          <cell r="N377">
            <v>2500</v>
          </cell>
          <cell r="O377">
            <v>4000</v>
          </cell>
          <cell r="P377">
            <v>4500</v>
          </cell>
          <cell r="Q377">
            <v>5000</v>
          </cell>
          <cell r="R377">
            <v>5500</v>
          </cell>
          <cell r="S377">
            <v>5000</v>
          </cell>
          <cell r="T377">
            <v>4000</v>
          </cell>
          <cell r="U377">
            <v>4000</v>
          </cell>
          <cell r="V377">
            <v>46000</v>
          </cell>
        </row>
        <row r="378">
          <cell r="A378" t="str">
            <v>7525 · Supplies/Materials/Gifts</v>
          </cell>
          <cell r="G378" t="str">
            <v>7525 · Supplies/Materials/Gifts</v>
          </cell>
          <cell r="J378">
            <v>2500</v>
          </cell>
          <cell r="K378">
            <v>2500</v>
          </cell>
          <cell r="L378">
            <v>2500</v>
          </cell>
          <cell r="M378">
            <v>2500</v>
          </cell>
          <cell r="N378">
            <v>2500</v>
          </cell>
          <cell r="O378">
            <v>2500</v>
          </cell>
          <cell r="P378">
            <v>2500</v>
          </cell>
          <cell r="Q378">
            <v>2500</v>
          </cell>
          <cell r="R378">
            <v>2500</v>
          </cell>
          <cell r="S378">
            <v>2500</v>
          </cell>
          <cell r="T378">
            <v>2500</v>
          </cell>
          <cell r="U378">
            <v>2500</v>
          </cell>
          <cell r="V378">
            <v>30000</v>
          </cell>
        </row>
        <row r="379">
          <cell r="A379" t="str">
            <v>7530 · Gift Cards</v>
          </cell>
          <cell r="G379" t="str">
            <v>7530 · Gift Cards</v>
          </cell>
          <cell r="J379">
            <v>7997.5057156752318</v>
          </cell>
          <cell r="K379">
            <v>8127.2787371510531</v>
          </cell>
          <cell r="L379">
            <v>9089.2142581339176</v>
          </cell>
          <cell r="M379">
            <v>9523.1729099468776</v>
          </cell>
          <cell r="N379">
            <v>9790.4972331441095</v>
          </cell>
          <cell r="O379">
            <v>10229.481901889647</v>
          </cell>
          <cell r="P379">
            <v>10879.215212181089</v>
          </cell>
          <cell r="Q379">
            <v>10892.599795347882</v>
          </cell>
          <cell r="R379">
            <v>11138.52127419046</v>
          </cell>
          <cell r="S379">
            <v>11714.319197389943</v>
          </cell>
          <cell r="T379">
            <v>11249.665932337364</v>
          </cell>
          <cell r="U379">
            <v>10800.071736742162</v>
          </cell>
          <cell r="V379">
            <v>121431.54390412972</v>
          </cell>
        </row>
        <row r="380">
          <cell r="A380" t="str">
            <v>7535 · Bids</v>
          </cell>
          <cell r="G380" t="str">
            <v>7535 · Bids</v>
          </cell>
          <cell r="J380">
            <v>100</v>
          </cell>
          <cell r="K380">
            <v>100</v>
          </cell>
          <cell r="L380">
            <v>100</v>
          </cell>
          <cell r="M380">
            <v>100</v>
          </cell>
          <cell r="N380">
            <v>100</v>
          </cell>
          <cell r="O380">
            <v>100</v>
          </cell>
          <cell r="P380">
            <v>100</v>
          </cell>
          <cell r="Q380">
            <v>100</v>
          </cell>
          <cell r="R380">
            <v>100</v>
          </cell>
          <cell r="S380">
            <v>100</v>
          </cell>
          <cell r="T380">
            <v>100</v>
          </cell>
          <cell r="U380">
            <v>100</v>
          </cell>
          <cell r="V380">
            <v>1200</v>
          </cell>
        </row>
        <row r="381">
          <cell r="A381" t="str">
            <v>7540 · Phone Reimbursement</v>
          </cell>
          <cell r="G381" t="str">
            <v>7540 · Phone Reimbursement</v>
          </cell>
          <cell r="J381">
            <v>350</v>
          </cell>
          <cell r="K381">
            <v>350</v>
          </cell>
          <cell r="L381">
            <v>350</v>
          </cell>
          <cell r="M381">
            <v>350</v>
          </cell>
          <cell r="N381">
            <v>350</v>
          </cell>
          <cell r="O381">
            <v>350</v>
          </cell>
          <cell r="P381">
            <v>350</v>
          </cell>
          <cell r="Q381">
            <v>350</v>
          </cell>
          <cell r="R381">
            <v>350</v>
          </cell>
          <cell r="S381">
            <v>350</v>
          </cell>
          <cell r="T381">
            <v>350</v>
          </cell>
          <cell r="U381">
            <v>350</v>
          </cell>
          <cell r="V381">
            <v>4200</v>
          </cell>
        </row>
        <row r="382">
          <cell r="A382" t="str">
            <v>7545 · Parking and Tolls</v>
          </cell>
          <cell r="G382" t="str">
            <v>7545 · Parking and Tolls</v>
          </cell>
          <cell r="J382">
            <v>300</v>
          </cell>
          <cell r="K382">
            <v>300</v>
          </cell>
          <cell r="L382">
            <v>300</v>
          </cell>
          <cell r="M382">
            <v>300</v>
          </cell>
          <cell r="N382">
            <v>300</v>
          </cell>
          <cell r="O382">
            <v>300</v>
          </cell>
          <cell r="P382">
            <v>300</v>
          </cell>
          <cell r="Q382">
            <v>300</v>
          </cell>
          <cell r="R382">
            <v>300</v>
          </cell>
          <cell r="S382">
            <v>300</v>
          </cell>
          <cell r="T382">
            <v>300</v>
          </cell>
          <cell r="U382">
            <v>300</v>
          </cell>
          <cell r="V382">
            <v>3600</v>
          </cell>
        </row>
        <row r="383">
          <cell r="A383" t="str">
            <v>7550 · Weekly Gas</v>
          </cell>
          <cell r="G383" t="str">
            <v>7550 · Weekly Gas</v>
          </cell>
          <cell r="J383">
            <v>1200</v>
          </cell>
          <cell r="K383">
            <v>1200</v>
          </cell>
          <cell r="L383">
            <v>1200</v>
          </cell>
          <cell r="M383">
            <v>1200</v>
          </cell>
          <cell r="N383">
            <v>1200</v>
          </cell>
          <cell r="O383">
            <v>1200</v>
          </cell>
          <cell r="P383">
            <v>1200</v>
          </cell>
          <cell r="Q383">
            <v>1200</v>
          </cell>
          <cell r="R383">
            <v>1200</v>
          </cell>
          <cell r="S383">
            <v>1200</v>
          </cell>
          <cell r="T383">
            <v>1200</v>
          </cell>
          <cell r="U383">
            <v>1200</v>
          </cell>
          <cell r="V383">
            <v>14400</v>
          </cell>
        </row>
        <row r="384">
          <cell r="A384" t="str">
            <v>7555 · Travel</v>
          </cell>
          <cell r="G384" t="str">
            <v>7555 · Travel</v>
          </cell>
          <cell r="J384">
            <v>1500</v>
          </cell>
          <cell r="K384">
            <v>1500</v>
          </cell>
          <cell r="L384">
            <v>1500</v>
          </cell>
          <cell r="M384">
            <v>1500</v>
          </cell>
          <cell r="N384">
            <v>1500</v>
          </cell>
          <cell r="O384">
            <v>1500</v>
          </cell>
          <cell r="P384">
            <v>1500</v>
          </cell>
          <cell r="Q384">
            <v>1500</v>
          </cell>
          <cell r="R384">
            <v>1500</v>
          </cell>
          <cell r="S384">
            <v>1500</v>
          </cell>
          <cell r="T384">
            <v>1500</v>
          </cell>
          <cell r="U384">
            <v>1500</v>
          </cell>
          <cell r="V384">
            <v>18000</v>
          </cell>
        </row>
        <row r="385">
          <cell r="A385" t="str">
            <v>7590 · Wages-CR</v>
          </cell>
          <cell r="G385" t="str">
            <v>7590 · Wages-CR</v>
          </cell>
          <cell r="J385">
            <v>65008.846153846163</v>
          </cell>
          <cell r="K385">
            <v>46904.615384615383</v>
          </cell>
          <cell r="L385">
            <v>51262.307692307695</v>
          </cell>
          <cell r="M385">
            <v>51262.307692307695</v>
          </cell>
          <cell r="N385">
            <v>45319.999999999993</v>
          </cell>
          <cell r="O385">
            <v>45319.999999999993</v>
          </cell>
          <cell r="P385">
            <v>67980</v>
          </cell>
          <cell r="Q385">
            <v>45319.999999999993</v>
          </cell>
          <cell r="R385">
            <v>45319.999999999993</v>
          </cell>
          <cell r="S385">
            <v>45319.999999999993</v>
          </cell>
          <cell r="T385">
            <v>45319.999999999993</v>
          </cell>
          <cell r="U385">
            <v>45319.999999999993</v>
          </cell>
          <cell r="V385">
            <v>599658.07692307688</v>
          </cell>
        </row>
        <row r="386">
          <cell r="A386" t="str">
            <v>7595 · Commissions-CR</v>
          </cell>
          <cell r="G386" t="str">
            <v>7595 · Commissions-CR</v>
          </cell>
          <cell r="J386">
            <v>3789.3950920964398</v>
          </cell>
          <cell r="K386">
            <v>3810.3177025860432</v>
          </cell>
          <cell r="L386">
            <v>3965.4054241537192</v>
          </cell>
          <cell r="M386">
            <v>4035.3702576547075</v>
          </cell>
          <cell r="N386">
            <v>4078.4695291754419</v>
          </cell>
          <cell r="O386">
            <v>4149.2446805175241</v>
          </cell>
          <cell r="P386">
            <v>4253.997708679708</v>
          </cell>
          <cell r="Q386">
            <v>4256.1556334700826</v>
          </cell>
          <cell r="R386">
            <v>4295.8042388145241</v>
          </cell>
          <cell r="S386">
            <v>4388.6370597723835</v>
          </cell>
          <cell r="T386">
            <v>4313.723497871315</v>
          </cell>
          <cell r="U386">
            <v>4241.2378292334961</v>
          </cell>
          <cell r="V386">
            <v>49577.758654025383</v>
          </cell>
        </row>
        <row r="387">
          <cell r="A387" t="str">
            <v>Total Client Relations</v>
          </cell>
          <cell r="F387" t="str">
            <v>Total Client Relations</v>
          </cell>
          <cell r="J387">
            <v>87445.746961617842</v>
          </cell>
          <cell r="K387">
            <v>69492.211824352489</v>
          </cell>
          <cell r="L387">
            <v>76466.92737459534</v>
          </cell>
          <cell r="M387">
            <v>76470.850859909275</v>
          </cell>
          <cell r="N387">
            <v>69838.966762319542</v>
          </cell>
          <cell r="O387">
            <v>71948.726582407166</v>
          </cell>
          <cell r="P387">
            <v>95363.212920860795</v>
          </cell>
          <cell r="Q387">
            <v>73218.755428817953</v>
          </cell>
          <cell r="R387">
            <v>74504.32551300498</v>
          </cell>
          <cell r="S387">
            <v>74872.956257162325</v>
          </cell>
          <cell r="T387">
            <v>78833.38943020867</v>
          </cell>
          <cell r="U387">
            <v>72511.309565975651</v>
          </cell>
          <cell r="V387">
            <v>920967.37948123203</v>
          </cell>
        </row>
        <row r="388">
          <cell r="F388" t="str">
            <v>General &amp; Administrative</v>
          </cell>
        </row>
        <row r="389">
          <cell r="G389" t="str">
            <v>Administrative Salary</v>
          </cell>
        </row>
        <row r="390">
          <cell r="A390" t="str">
            <v>8012 · Data/Cell Reimbursement</v>
          </cell>
          <cell r="H390" t="str">
            <v>8012 · Data/Cell Reimbursement</v>
          </cell>
          <cell r="J390">
            <v>75</v>
          </cell>
          <cell r="K390">
            <v>75</v>
          </cell>
          <cell r="L390">
            <v>75</v>
          </cell>
          <cell r="M390">
            <v>75</v>
          </cell>
          <cell r="N390">
            <v>75</v>
          </cell>
          <cell r="O390">
            <v>75</v>
          </cell>
          <cell r="P390">
            <v>75</v>
          </cell>
          <cell r="Q390">
            <v>75</v>
          </cell>
          <cell r="R390">
            <v>75</v>
          </cell>
          <cell r="S390">
            <v>75</v>
          </cell>
          <cell r="T390">
            <v>75</v>
          </cell>
          <cell r="U390">
            <v>75</v>
          </cell>
          <cell r="V390">
            <v>900</v>
          </cell>
        </row>
        <row r="391">
          <cell r="A391" t="str">
            <v>8014 · IT</v>
          </cell>
          <cell r="H391" t="str">
            <v>8014 · IT</v>
          </cell>
          <cell r="J391">
            <v>17981.423076923078</v>
          </cell>
          <cell r="K391">
            <v>11987.615384615385</v>
          </cell>
          <cell r="L391">
            <v>11987.615384615385</v>
          </cell>
          <cell r="M391">
            <v>11987.615384615385</v>
          </cell>
          <cell r="N391">
            <v>11987.615384615385</v>
          </cell>
          <cell r="O391">
            <v>11987.615384615385</v>
          </cell>
          <cell r="P391">
            <v>17981.423076923078</v>
          </cell>
          <cell r="Q391">
            <v>11987.615384615385</v>
          </cell>
          <cell r="R391">
            <v>11987.615384615385</v>
          </cell>
          <cell r="S391">
            <v>11987.615384615385</v>
          </cell>
          <cell r="T391">
            <v>11987.615384615385</v>
          </cell>
          <cell r="U391">
            <v>11987.615384615385</v>
          </cell>
          <cell r="V391">
            <v>155839</v>
          </cell>
        </row>
        <row r="392">
          <cell r="A392" t="str">
            <v>8016 · Relocation Expense</v>
          </cell>
          <cell r="H392" t="str">
            <v>8016 · Relocation Expense</v>
          </cell>
          <cell r="J392">
            <v>0</v>
          </cell>
          <cell r="K392">
            <v>0</v>
          </cell>
          <cell r="L392">
            <v>0</v>
          </cell>
          <cell r="M392">
            <v>500</v>
          </cell>
          <cell r="N392">
            <v>500</v>
          </cell>
          <cell r="O392">
            <v>500</v>
          </cell>
          <cell r="P392">
            <v>500</v>
          </cell>
          <cell r="Q392">
            <v>500</v>
          </cell>
          <cell r="R392">
            <v>500</v>
          </cell>
          <cell r="S392">
            <v>500</v>
          </cell>
          <cell r="T392">
            <v>500</v>
          </cell>
          <cell r="U392">
            <v>500</v>
          </cell>
          <cell r="V392">
            <v>4500</v>
          </cell>
        </row>
        <row r="393">
          <cell r="A393" t="str">
            <v>8018 · Accounting</v>
          </cell>
          <cell r="H393" t="str">
            <v>8018 · Accounting</v>
          </cell>
          <cell r="J393">
            <v>33314.953846153847</v>
          </cell>
          <cell r="K393">
            <v>22209.969230769231</v>
          </cell>
          <cell r="L393">
            <v>22209.969230769231</v>
          </cell>
          <cell r="M393">
            <v>22209.969230769231</v>
          </cell>
          <cell r="N393">
            <v>22209.969230769231</v>
          </cell>
          <cell r="O393">
            <v>22209.969230769231</v>
          </cell>
          <cell r="P393">
            <v>36528.553846153845</v>
          </cell>
          <cell r="Q393">
            <v>24352.369230769229</v>
          </cell>
          <cell r="R393">
            <v>24352.369230769229</v>
          </cell>
          <cell r="S393">
            <v>24352.369230769229</v>
          </cell>
          <cell r="T393">
            <v>24352.369230769229</v>
          </cell>
          <cell r="U393">
            <v>24352.369230769229</v>
          </cell>
          <cell r="V393">
            <v>302655.19999999995</v>
          </cell>
        </row>
        <row r="394">
          <cell r="A394" t="str">
            <v>8020 · Administrative</v>
          </cell>
          <cell r="H394" t="str">
            <v>8020 · Administrative</v>
          </cell>
          <cell r="J394">
            <v>40596.039692307699</v>
          </cell>
          <cell r="K394">
            <v>27064.026461538462</v>
          </cell>
          <cell r="L394">
            <v>27064.026461538462</v>
          </cell>
          <cell r="M394">
            <v>27064.026461538462</v>
          </cell>
          <cell r="N394">
            <v>27064.026461538462</v>
          </cell>
          <cell r="O394">
            <v>27064.026461538462</v>
          </cell>
          <cell r="P394">
            <v>40596.039692307699</v>
          </cell>
          <cell r="Q394">
            <v>27064.026461538462</v>
          </cell>
          <cell r="R394">
            <v>27064.026461538462</v>
          </cell>
          <cell r="S394">
            <v>27064.026461538462</v>
          </cell>
          <cell r="T394">
            <v>27064.026461538462</v>
          </cell>
          <cell r="U394">
            <v>27064.026461538462</v>
          </cell>
          <cell r="V394">
            <v>351832.34399999998</v>
          </cell>
        </row>
        <row r="395">
          <cell r="A395" t="str">
            <v>8022 · Billing</v>
          </cell>
          <cell r="H395" t="str">
            <v>8022 · Billing</v>
          </cell>
          <cell r="J395">
            <v>18417.060256410256</v>
          </cell>
          <cell r="K395">
            <v>12349.56794871795</v>
          </cell>
          <cell r="L395">
            <v>12349.56794871795</v>
          </cell>
          <cell r="M395">
            <v>12349.56794871795</v>
          </cell>
          <cell r="N395">
            <v>12349.56794871795</v>
          </cell>
          <cell r="O395">
            <v>12349.56794871795</v>
          </cell>
          <cell r="P395">
            <v>18417.060256410256</v>
          </cell>
          <cell r="Q395">
            <v>12349.56794871795</v>
          </cell>
          <cell r="R395">
            <v>12349.56794871795</v>
          </cell>
          <cell r="S395">
            <v>12349.56794871795</v>
          </cell>
          <cell r="T395">
            <v>12349.56794871795</v>
          </cell>
          <cell r="U395">
            <v>12349.56794871795</v>
          </cell>
          <cell r="V395">
            <v>160329.79999999999</v>
          </cell>
        </row>
        <row r="396">
          <cell r="A396" t="str">
            <v>8026 · Scheduling</v>
          </cell>
          <cell r="H396" t="str">
            <v>8026 · Scheduling</v>
          </cell>
          <cell r="J396">
            <v>64556.311692307696</v>
          </cell>
          <cell r="K396">
            <v>43638.374461538457</v>
          </cell>
          <cell r="L396">
            <v>43638.374461538457</v>
          </cell>
          <cell r="M396">
            <v>43638.374461538457</v>
          </cell>
          <cell r="N396">
            <v>43638.374461538457</v>
          </cell>
          <cell r="O396">
            <v>43638.374461538457</v>
          </cell>
          <cell r="P396">
            <v>70489.111692307692</v>
          </cell>
          <cell r="Q396">
            <v>47593.574461538461</v>
          </cell>
          <cell r="R396">
            <v>47593.574461538461</v>
          </cell>
          <cell r="S396">
            <v>47593.574461538461</v>
          </cell>
          <cell r="T396">
            <v>47593.574461538461</v>
          </cell>
          <cell r="U396">
            <v>47593.574461538461</v>
          </cell>
          <cell r="V396">
            <v>591205.16799999995</v>
          </cell>
        </row>
        <row r="397">
          <cell r="A397" t="str">
            <v>8028 · Staffing</v>
          </cell>
          <cell r="H397" t="str">
            <v>8028 · Staffing</v>
          </cell>
          <cell r="J397">
            <v>200</v>
          </cell>
          <cell r="K397">
            <v>200</v>
          </cell>
          <cell r="L397">
            <v>200</v>
          </cell>
          <cell r="M397">
            <v>200</v>
          </cell>
          <cell r="N397">
            <v>200</v>
          </cell>
          <cell r="O397">
            <v>200</v>
          </cell>
          <cell r="P397">
            <v>200</v>
          </cell>
          <cell r="Q397">
            <v>200</v>
          </cell>
          <cell r="R397">
            <v>200</v>
          </cell>
          <cell r="S397">
            <v>200</v>
          </cell>
          <cell r="T397">
            <v>200</v>
          </cell>
          <cell r="U397">
            <v>200</v>
          </cell>
          <cell r="V397">
            <v>2400</v>
          </cell>
        </row>
        <row r="398">
          <cell r="A398" t="str">
            <v>8030 · Casual Labor/Admin</v>
          </cell>
          <cell r="H398" t="str">
            <v>8030 · Casual Labor/Admin</v>
          </cell>
          <cell r="J398">
            <v>200</v>
          </cell>
          <cell r="K398">
            <v>200</v>
          </cell>
          <cell r="L398">
            <v>200</v>
          </cell>
          <cell r="M398">
            <v>200</v>
          </cell>
          <cell r="N398">
            <v>200</v>
          </cell>
          <cell r="O398">
            <v>200</v>
          </cell>
          <cell r="P398">
            <v>200</v>
          </cell>
          <cell r="Q398">
            <v>200</v>
          </cell>
          <cell r="R398">
            <v>200</v>
          </cell>
          <cell r="S398">
            <v>200</v>
          </cell>
          <cell r="T398">
            <v>200</v>
          </cell>
          <cell r="U398">
            <v>200</v>
          </cell>
          <cell r="V398">
            <v>2400</v>
          </cell>
        </row>
        <row r="399">
          <cell r="A399" t="str">
            <v>Total Administrative Salary</v>
          </cell>
          <cell r="G399" t="str">
            <v>Total Administrative Salary</v>
          </cell>
          <cell r="J399">
            <v>175340.78856410258</v>
          </cell>
          <cell r="K399">
            <v>117724.55348717948</v>
          </cell>
          <cell r="L399">
            <v>117724.55348717948</v>
          </cell>
          <cell r="M399">
            <v>118224.55348717948</v>
          </cell>
          <cell r="N399">
            <v>118224.55348717948</v>
          </cell>
          <cell r="O399">
            <v>118224.55348717948</v>
          </cell>
          <cell r="P399">
            <v>184987.18856410257</v>
          </cell>
          <cell r="Q399">
            <v>124322.15348717949</v>
          </cell>
          <cell r="R399">
            <v>124322.15348717949</v>
          </cell>
          <cell r="S399">
            <v>124322.15348717949</v>
          </cell>
          <cell r="T399">
            <v>124322.15348717949</v>
          </cell>
          <cell r="U399">
            <v>124322.15348717949</v>
          </cell>
          <cell r="V399">
            <v>1572061.5120000001</v>
          </cell>
        </row>
        <row r="400">
          <cell r="G400" t="str">
            <v>Payroll Expenses</v>
          </cell>
        </row>
        <row r="401">
          <cell r="A401" t="str">
            <v>8050 · Payroll Processing Fees</v>
          </cell>
          <cell r="H401" t="str">
            <v>8050 · Payroll Processing Fees</v>
          </cell>
          <cell r="J401">
            <v>1500</v>
          </cell>
          <cell r="K401">
            <v>600</v>
          </cell>
          <cell r="L401">
            <v>600</v>
          </cell>
          <cell r="M401">
            <v>600</v>
          </cell>
          <cell r="N401">
            <v>600</v>
          </cell>
          <cell r="O401">
            <v>600</v>
          </cell>
          <cell r="P401">
            <v>900</v>
          </cell>
          <cell r="Q401">
            <v>600</v>
          </cell>
          <cell r="R401">
            <v>600</v>
          </cell>
          <cell r="S401">
            <v>600</v>
          </cell>
          <cell r="T401">
            <v>600</v>
          </cell>
          <cell r="U401">
            <v>600</v>
          </cell>
          <cell r="V401">
            <v>8400</v>
          </cell>
        </row>
        <row r="402">
          <cell r="A402" t="str">
            <v>8052 · Taxes</v>
          </cell>
          <cell r="H402" t="str">
            <v>8052 · Taxes</v>
          </cell>
          <cell r="J402">
            <v>34960.62958641025</v>
          </cell>
          <cell r="K402">
            <v>24616.875899487179</v>
          </cell>
          <cell r="L402">
            <v>25004.710514871793</v>
          </cell>
          <cell r="M402">
            <v>25210.051314871795</v>
          </cell>
          <cell r="N402">
            <v>24681.185930256408</v>
          </cell>
          <cell r="O402">
            <v>24681.185930256408</v>
          </cell>
          <cell r="P402">
            <v>37381.140678717944</v>
          </cell>
          <cell r="Q402">
            <v>25913.230730256408</v>
          </cell>
          <cell r="R402">
            <v>25913.230730256408</v>
          </cell>
          <cell r="S402">
            <v>25913.230730256408</v>
          </cell>
          <cell r="T402">
            <v>25913.230730256408</v>
          </cell>
          <cell r="U402">
            <v>25913.230730256408</v>
          </cell>
          <cell r="V402">
            <v>326101.93350615387</v>
          </cell>
        </row>
        <row r="403">
          <cell r="A403" t="str">
            <v>8054 · EE Profit Sharing</v>
          </cell>
          <cell r="H403" t="str">
            <v>8054 · EE Profit Sharing</v>
          </cell>
          <cell r="J403">
            <v>2500</v>
          </cell>
          <cell r="K403">
            <v>2500</v>
          </cell>
          <cell r="L403">
            <v>2500</v>
          </cell>
          <cell r="M403">
            <v>2500</v>
          </cell>
          <cell r="N403">
            <v>2500</v>
          </cell>
          <cell r="O403">
            <v>2500</v>
          </cell>
          <cell r="P403">
            <v>2500</v>
          </cell>
          <cell r="Q403">
            <v>2500</v>
          </cell>
          <cell r="R403">
            <v>2500</v>
          </cell>
          <cell r="S403">
            <v>2500</v>
          </cell>
          <cell r="T403">
            <v>2500</v>
          </cell>
          <cell r="U403">
            <v>2500</v>
          </cell>
          <cell r="V403">
            <v>30000</v>
          </cell>
        </row>
        <row r="404">
          <cell r="A404" t="str">
            <v>8056 · Misc Employee Comp/Settlement</v>
          </cell>
          <cell r="H404" t="str">
            <v>8056 · Misc Employee Comp/Settlement</v>
          </cell>
          <cell r="J404">
            <v>750</v>
          </cell>
          <cell r="K404">
            <v>750</v>
          </cell>
          <cell r="L404">
            <v>750</v>
          </cell>
          <cell r="M404">
            <v>750</v>
          </cell>
          <cell r="N404">
            <v>750</v>
          </cell>
          <cell r="O404">
            <v>750</v>
          </cell>
          <cell r="P404">
            <v>750</v>
          </cell>
          <cell r="Q404">
            <v>750</v>
          </cell>
          <cell r="R404">
            <v>750</v>
          </cell>
          <cell r="S404">
            <v>750</v>
          </cell>
          <cell r="T404">
            <v>750</v>
          </cell>
          <cell r="U404">
            <v>750</v>
          </cell>
          <cell r="V404">
            <v>9000</v>
          </cell>
        </row>
        <row r="405">
          <cell r="A405" t="str">
            <v>Total Payroll Expenses</v>
          </cell>
          <cell r="G405" t="str">
            <v>Total Payroll Expenses</v>
          </cell>
          <cell r="J405">
            <v>39710.62958641025</v>
          </cell>
          <cell r="K405">
            <v>28466.875899487179</v>
          </cell>
          <cell r="L405">
            <v>28854.710514871793</v>
          </cell>
          <cell r="M405">
            <v>29060.051314871795</v>
          </cell>
          <cell r="N405">
            <v>28531.185930256408</v>
          </cell>
          <cell r="O405">
            <v>28531.185930256408</v>
          </cell>
          <cell r="P405">
            <v>41531.140678717944</v>
          </cell>
          <cell r="Q405">
            <v>29763.230730256408</v>
          </cell>
          <cell r="R405">
            <v>29763.230730256408</v>
          </cell>
          <cell r="S405">
            <v>29763.230730256408</v>
          </cell>
          <cell r="T405">
            <v>29763.230730256408</v>
          </cell>
          <cell r="U405">
            <v>29763.230730256408</v>
          </cell>
          <cell r="V405">
            <v>373501.93350615387</v>
          </cell>
        </row>
        <row r="406">
          <cell r="G406" t="str">
            <v>Insurance</v>
          </cell>
        </row>
        <row r="407">
          <cell r="A407" t="str">
            <v>8110 · Long Term Disability</v>
          </cell>
          <cell r="H407" t="str">
            <v>8110 · Long Term Disability</v>
          </cell>
          <cell r="J407">
            <v>250</v>
          </cell>
          <cell r="K407">
            <v>250</v>
          </cell>
          <cell r="L407">
            <v>250</v>
          </cell>
          <cell r="M407">
            <v>250</v>
          </cell>
          <cell r="N407">
            <v>250</v>
          </cell>
          <cell r="O407">
            <v>250</v>
          </cell>
          <cell r="P407">
            <v>250</v>
          </cell>
          <cell r="Q407">
            <v>250</v>
          </cell>
          <cell r="R407">
            <v>250</v>
          </cell>
          <cell r="S407">
            <v>250</v>
          </cell>
          <cell r="T407">
            <v>250</v>
          </cell>
          <cell r="U407">
            <v>250</v>
          </cell>
          <cell r="V407">
            <v>3000</v>
          </cell>
        </row>
        <row r="408">
          <cell r="A408" t="str">
            <v>8120 · Auto Insurance</v>
          </cell>
          <cell r="H408" t="str">
            <v>8120 · Auto Insurance</v>
          </cell>
          <cell r="J408">
            <v>1000</v>
          </cell>
          <cell r="K408">
            <v>1000</v>
          </cell>
          <cell r="L408">
            <v>1000</v>
          </cell>
          <cell r="M408">
            <v>1000</v>
          </cell>
          <cell r="N408">
            <v>1000</v>
          </cell>
          <cell r="O408">
            <v>1000</v>
          </cell>
          <cell r="P408">
            <v>1000</v>
          </cell>
          <cell r="Q408">
            <v>1000</v>
          </cell>
          <cell r="R408">
            <v>1000</v>
          </cell>
          <cell r="S408">
            <v>1000</v>
          </cell>
          <cell r="T408">
            <v>1000</v>
          </cell>
          <cell r="U408">
            <v>1000</v>
          </cell>
          <cell r="V408">
            <v>12000</v>
          </cell>
        </row>
        <row r="409">
          <cell r="A409" t="str">
            <v>8130 · Business Insurance</v>
          </cell>
          <cell r="H409" t="str">
            <v>8130 · Business Insurance</v>
          </cell>
          <cell r="J409">
            <v>1150</v>
          </cell>
          <cell r="K409">
            <v>1150</v>
          </cell>
          <cell r="L409">
            <v>1150</v>
          </cell>
          <cell r="M409">
            <v>1150</v>
          </cell>
          <cell r="N409">
            <v>1150</v>
          </cell>
          <cell r="O409">
            <v>1150</v>
          </cell>
          <cell r="P409">
            <v>1150</v>
          </cell>
          <cell r="Q409">
            <v>1150</v>
          </cell>
          <cell r="R409">
            <v>1150</v>
          </cell>
          <cell r="S409">
            <v>1150</v>
          </cell>
          <cell r="T409">
            <v>1150</v>
          </cell>
          <cell r="U409">
            <v>1150</v>
          </cell>
          <cell r="V409">
            <v>13800</v>
          </cell>
        </row>
        <row r="410">
          <cell r="A410" t="str">
            <v>8140 · Cyber Insurance</v>
          </cell>
          <cell r="H410" t="str">
            <v>8140 · Cyber Insurance</v>
          </cell>
          <cell r="J410">
            <v>200</v>
          </cell>
          <cell r="K410">
            <v>200</v>
          </cell>
          <cell r="L410">
            <v>200</v>
          </cell>
          <cell r="M410">
            <v>200</v>
          </cell>
          <cell r="N410">
            <v>200</v>
          </cell>
          <cell r="O410">
            <v>200</v>
          </cell>
          <cell r="P410">
            <v>200</v>
          </cell>
          <cell r="Q410">
            <v>200</v>
          </cell>
          <cell r="R410">
            <v>200</v>
          </cell>
          <cell r="S410">
            <v>200</v>
          </cell>
          <cell r="T410">
            <v>200</v>
          </cell>
          <cell r="U410">
            <v>200</v>
          </cell>
          <cell r="V410">
            <v>2400</v>
          </cell>
        </row>
        <row r="411">
          <cell r="A411" t="str">
            <v>8150 · Life Insurance{135}</v>
          </cell>
          <cell r="H411" t="str">
            <v>8150 · Life Insurance{135}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  <cell r="R411">
            <v>200</v>
          </cell>
          <cell r="S411">
            <v>200</v>
          </cell>
          <cell r="T411">
            <v>200</v>
          </cell>
          <cell r="U411">
            <v>200</v>
          </cell>
          <cell r="V411">
            <v>2400</v>
          </cell>
        </row>
        <row r="412">
          <cell r="A412" t="str">
            <v>8160 · Professional Liability</v>
          </cell>
          <cell r="H412" t="str">
            <v>8160 · Professional Liability</v>
          </cell>
          <cell r="J412">
            <v>550</v>
          </cell>
          <cell r="K412">
            <v>550</v>
          </cell>
          <cell r="L412">
            <v>550</v>
          </cell>
          <cell r="M412">
            <v>550</v>
          </cell>
          <cell r="N412">
            <v>550</v>
          </cell>
          <cell r="O412">
            <v>550</v>
          </cell>
          <cell r="P412">
            <v>550</v>
          </cell>
          <cell r="Q412">
            <v>550</v>
          </cell>
          <cell r="R412">
            <v>550</v>
          </cell>
          <cell r="S412">
            <v>550</v>
          </cell>
          <cell r="T412">
            <v>550</v>
          </cell>
          <cell r="U412">
            <v>550</v>
          </cell>
          <cell r="V412">
            <v>6600</v>
          </cell>
        </row>
        <row r="413">
          <cell r="A413" t="str">
            <v>8170 · Umbrella</v>
          </cell>
          <cell r="H413" t="str">
            <v>8170 · Umbrella</v>
          </cell>
          <cell r="J413">
            <v>100</v>
          </cell>
          <cell r="K413">
            <v>100</v>
          </cell>
          <cell r="L413">
            <v>100</v>
          </cell>
          <cell r="M413">
            <v>100</v>
          </cell>
          <cell r="N413">
            <v>100</v>
          </cell>
          <cell r="O413">
            <v>100</v>
          </cell>
          <cell r="P413">
            <v>100</v>
          </cell>
          <cell r="Q413">
            <v>100</v>
          </cell>
          <cell r="R413">
            <v>100</v>
          </cell>
          <cell r="S413">
            <v>100</v>
          </cell>
          <cell r="T413">
            <v>100</v>
          </cell>
          <cell r="U413">
            <v>100</v>
          </cell>
          <cell r="V413">
            <v>1200</v>
          </cell>
        </row>
        <row r="414">
          <cell r="A414" t="str">
            <v>8180 · Workers Compensation</v>
          </cell>
          <cell r="H414" t="str">
            <v>8180 · Workers Compensation</v>
          </cell>
          <cell r="J414">
            <v>1200</v>
          </cell>
          <cell r="K414">
            <v>1200</v>
          </cell>
          <cell r="L414">
            <v>1200</v>
          </cell>
          <cell r="M414">
            <v>1200</v>
          </cell>
          <cell r="N414">
            <v>1200</v>
          </cell>
          <cell r="O414">
            <v>1200</v>
          </cell>
          <cell r="P414">
            <v>1200</v>
          </cell>
          <cell r="Q414">
            <v>1200</v>
          </cell>
          <cell r="R414">
            <v>1200</v>
          </cell>
          <cell r="S414">
            <v>1200</v>
          </cell>
          <cell r="T414">
            <v>1200</v>
          </cell>
          <cell r="U414">
            <v>1200</v>
          </cell>
          <cell r="V414">
            <v>14400</v>
          </cell>
        </row>
        <row r="415">
          <cell r="A415" t="str">
            <v>8190 · Health Insurance</v>
          </cell>
          <cell r="H415" t="str">
            <v>8190 · Health Insurance</v>
          </cell>
          <cell r="J415">
            <v>19000</v>
          </cell>
          <cell r="K415">
            <v>19000</v>
          </cell>
          <cell r="L415">
            <v>19000</v>
          </cell>
          <cell r="M415">
            <v>19000</v>
          </cell>
          <cell r="N415">
            <v>19000</v>
          </cell>
          <cell r="O415">
            <v>19000</v>
          </cell>
          <cell r="P415">
            <v>19000</v>
          </cell>
          <cell r="Q415">
            <v>19000</v>
          </cell>
          <cell r="R415">
            <v>19000</v>
          </cell>
          <cell r="S415">
            <v>19000</v>
          </cell>
          <cell r="T415">
            <v>19000</v>
          </cell>
          <cell r="U415">
            <v>19000</v>
          </cell>
          <cell r="V415">
            <v>228000</v>
          </cell>
        </row>
        <row r="416">
          <cell r="A416" t="str">
            <v>8195 · Health Insurance-Employee Reimb</v>
          </cell>
          <cell r="H416" t="str">
            <v>8195 · Health Insurance-Employee Reimb</v>
          </cell>
          <cell r="J416">
            <v>-4000</v>
          </cell>
          <cell r="K416">
            <v>-4000</v>
          </cell>
          <cell r="L416">
            <v>-4000</v>
          </cell>
          <cell r="M416">
            <v>-4000</v>
          </cell>
          <cell r="N416">
            <v>-4000</v>
          </cell>
          <cell r="O416">
            <v>-4000</v>
          </cell>
          <cell r="P416">
            <v>-4000</v>
          </cell>
          <cell r="Q416">
            <v>-4000</v>
          </cell>
          <cell r="R416">
            <v>-4000</v>
          </cell>
          <cell r="S416">
            <v>-4000</v>
          </cell>
          <cell r="T416">
            <v>-4000</v>
          </cell>
          <cell r="U416">
            <v>-4000</v>
          </cell>
          <cell r="V416">
            <v>-48000</v>
          </cell>
        </row>
        <row r="417">
          <cell r="A417" t="str">
            <v>Total Insurance</v>
          </cell>
          <cell r="G417" t="str">
            <v>Total Insurance</v>
          </cell>
          <cell r="J417">
            <v>19650</v>
          </cell>
          <cell r="K417">
            <v>19650</v>
          </cell>
          <cell r="L417">
            <v>19650</v>
          </cell>
          <cell r="M417">
            <v>19650</v>
          </cell>
          <cell r="N417">
            <v>19650</v>
          </cell>
          <cell r="O417">
            <v>19650</v>
          </cell>
          <cell r="P417">
            <v>19650</v>
          </cell>
          <cell r="Q417">
            <v>19650</v>
          </cell>
          <cell r="R417">
            <v>19650</v>
          </cell>
          <cell r="S417">
            <v>19650</v>
          </cell>
          <cell r="T417">
            <v>19650</v>
          </cell>
          <cell r="U417">
            <v>19650</v>
          </cell>
          <cell r="V417">
            <v>235800</v>
          </cell>
        </row>
        <row r="418">
          <cell r="G418" t="str">
            <v>Employee Relations</v>
          </cell>
        </row>
        <row r="419">
          <cell r="A419" t="str">
            <v>8202 · Gifts</v>
          </cell>
          <cell r="H419" t="str">
            <v>8202 · Gifts</v>
          </cell>
          <cell r="J419">
            <v>250</v>
          </cell>
          <cell r="K419">
            <v>250</v>
          </cell>
          <cell r="L419">
            <v>250</v>
          </cell>
          <cell r="M419">
            <v>250</v>
          </cell>
          <cell r="N419">
            <v>250</v>
          </cell>
          <cell r="O419">
            <v>250</v>
          </cell>
          <cell r="P419">
            <v>250</v>
          </cell>
          <cell r="Q419">
            <v>250</v>
          </cell>
          <cell r="R419">
            <v>250</v>
          </cell>
          <cell r="S419">
            <v>250</v>
          </cell>
          <cell r="T419">
            <v>250</v>
          </cell>
          <cell r="U419">
            <v>250</v>
          </cell>
          <cell r="V419">
            <v>3000</v>
          </cell>
        </row>
        <row r="420">
          <cell r="A420" t="str">
            <v>8204 · Team-Building</v>
          </cell>
          <cell r="H420" t="str">
            <v>8204 · Team-Building</v>
          </cell>
          <cell r="J420">
            <v>0</v>
          </cell>
          <cell r="K420">
            <v>1000</v>
          </cell>
          <cell r="L420">
            <v>1000</v>
          </cell>
          <cell r="M420">
            <v>1000</v>
          </cell>
          <cell r="N420">
            <v>1000</v>
          </cell>
          <cell r="O420">
            <v>1000</v>
          </cell>
          <cell r="P420">
            <v>1000</v>
          </cell>
          <cell r="Q420">
            <v>1000</v>
          </cell>
          <cell r="R420">
            <v>1000</v>
          </cell>
          <cell r="S420">
            <v>1000</v>
          </cell>
          <cell r="T420">
            <v>1000</v>
          </cell>
          <cell r="U420">
            <v>1000</v>
          </cell>
          <cell r="V420">
            <v>11000</v>
          </cell>
        </row>
        <row r="421">
          <cell r="A421" t="str">
            <v>8206 · Birthdays</v>
          </cell>
          <cell r="H421" t="str">
            <v>8206 · Birthdays</v>
          </cell>
          <cell r="J421">
            <v>50</v>
          </cell>
          <cell r="K421">
            <v>50</v>
          </cell>
          <cell r="L421">
            <v>50</v>
          </cell>
          <cell r="M421">
            <v>50</v>
          </cell>
          <cell r="N421">
            <v>50</v>
          </cell>
          <cell r="O421">
            <v>50</v>
          </cell>
          <cell r="P421">
            <v>50</v>
          </cell>
          <cell r="Q421">
            <v>50</v>
          </cell>
          <cell r="R421">
            <v>50</v>
          </cell>
          <cell r="S421">
            <v>50</v>
          </cell>
          <cell r="T421">
            <v>50</v>
          </cell>
          <cell r="U421">
            <v>50</v>
          </cell>
          <cell r="V421">
            <v>600</v>
          </cell>
        </row>
        <row r="422">
          <cell r="A422" t="str">
            <v>8208 · Awards/Recognition</v>
          </cell>
          <cell r="H422" t="str">
            <v>8208 · Awards/Recognition</v>
          </cell>
          <cell r="J422">
            <v>400</v>
          </cell>
          <cell r="K422">
            <v>400</v>
          </cell>
          <cell r="L422">
            <v>400</v>
          </cell>
          <cell r="M422">
            <v>400</v>
          </cell>
          <cell r="N422">
            <v>400</v>
          </cell>
          <cell r="O422">
            <v>400</v>
          </cell>
          <cell r="P422">
            <v>400</v>
          </cell>
          <cell r="Q422">
            <v>400</v>
          </cell>
          <cell r="R422">
            <v>400</v>
          </cell>
          <cell r="S422">
            <v>400</v>
          </cell>
          <cell r="T422">
            <v>400</v>
          </cell>
          <cell r="U422">
            <v>400</v>
          </cell>
          <cell r="V422">
            <v>4800</v>
          </cell>
        </row>
        <row r="423">
          <cell r="A423" t="str">
            <v>8210 · Bonuses</v>
          </cell>
          <cell r="H423" t="str">
            <v>8210 · Bonuses</v>
          </cell>
          <cell r="J423">
            <v>8000</v>
          </cell>
          <cell r="K423">
            <v>8000</v>
          </cell>
          <cell r="L423">
            <v>8000</v>
          </cell>
          <cell r="M423">
            <v>8000</v>
          </cell>
          <cell r="N423">
            <v>8000</v>
          </cell>
          <cell r="O423">
            <v>8000</v>
          </cell>
          <cell r="P423">
            <v>8000</v>
          </cell>
          <cell r="Q423">
            <v>8000</v>
          </cell>
          <cell r="R423">
            <v>8000</v>
          </cell>
          <cell r="S423">
            <v>8000</v>
          </cell>
          <cell r="T423">
            <v>8000</v>
          </cell>
          <cell r="U423">
            <v>8000</v>
          </cell>
          <cell r="V423">
            <v>96000</v>
          </cell>
        </row>
        <row r="424">
          <cell r="A424" t="str">
            <v>8212 · Incentive Programs</v>
          </cell>
          <cell r="H424" t="str">
            <v>8212 · Incentive Programs</v>
          </cell>
          <cell r="J424">
            <v>0</v>
          </cell>
          <cell r="K424">
            <v>0</v>
          </cell>
          <cell r="L424">
            <v>0</v>
          </cell>
          <cell r="M424">
            <v>5000</v>
          </cell>
          <cell r="N424">
            <v>5000</v>
          </cell>
          <cell r="O424">
            <v>5000</v>
          </cell>
          <cell r="P424">
            <v>5000</v>
          </cell>
          <cell r="Q424">
            <v>5000</v>
          </cell>
          <cell r="R424">
            <v>5000</v>
          </cell>
          <cell r="S424">
            <v>5000</v>
          </cell>
          <cell r="T424">
            <v>5000</v>
          </cell>
          <cell r="U424">
            <v>5000</v>
          </cell>
          <cell r="V424">
            <v>45000</v>
          </cell>
        </row>
        <row r="425">
          <cell r="A425" t="str">
            <v>8214 · Meals &amp; Entertainment 100%</v>
          </cell>
          <cell r="H425" t="str">
            <v>8214 · Meals &amp; Entertainment 100%</v>
          </cell>
          <cell r="J425">
            <v>300</v>
          </cell>
          <cell r="K425">
            <v>300</v>
          </cell>
          <cell r="L425">
            <v>300</v>
          </cell>
          <cell r="M425">
            <v>300</v>
          </cell>
          <cell r="N425">
            <v>300</v>
          </cell>
          <cell r="O425">
            <v>300</v>
          </cell>
          <cell r="P425">
            <v>300</v>
          </cell>
          <cell r="Q425">
            <v>300</v>
          </cell>
          <cell r="R425">
            <v>300</v>
          </cell>
          <cell r="S425">
            <v>300</v>
          </cell>
          <cell r="T425">
            <v>300</v>
          </cell>
          <cell r="U425">
            <v>300</v>
          </cell>
          <cell r="V425">
            <v>3600</v>
          </cell>
        </row>
        <row r="426">
          <cell r="A426" t="str">
            <v>8232 · Corporate Holiday Party</v>
          </cell>
          <cell r="H426" t="str">
            <v>8232 · Corporate Holiday Party</v>
          </cell>
          <cell r="J426">
            <v>700</v>
          </cell>
          <cell r="K426">
            <v>700</v>
          </cell>
          <cell r="L426">
            <v>700</v>
          </cell>
          <cell r="M426">
            <v>700</v>
          </cell>
          <cell r="N426">
            <v>700</v>
          </cell>
          <cell r="O426">
            <v>700</v>
          </cell>
          <cell r="P426">
            <v>700</v>
          </cell>
          <cell r="Q426">
            <v>700</v>
          </cell>
          <cell r="R426">
            <v>700</v>
          </cell>
          <cell r="S426">
            <v>700</v>
          </cell>
          <cell r="T426">
            <v>700</v>
          </cell>
          <cell r="U426">
            <v>700</v>
          </cell>
          <cell r="V426">
            <v>8400</v>
          </cell>
        </row>
        <row r="427">
          <cell r="A427" t="str">
            <v>Total Employee Relations</v>
          </cell>
          <cell r="G427" t="str">
            <v>Total Employee Relations</v>
          </cell>
          <cell r="J427">
            <v>9700</v>
          </cell>
          <cell r="K427">
            <v>10700</v>
          </cell>
          <cell r="L427">
            <v>10700</v>
          </cell>
          <cell r="M427">
            <v>15700</v>
          </cell>
          <cell r="N427">
            <v>15700</v>
          </cell>
          <cell r="O427">
            <v>15700</v>
          </cell>
          <cell r="P427">
            <v>15700</v>
          </cell>
          <cell r="Q427">
            <v>15700</v>
          </cell>
          <cell r="R427">
            <v>15700</v>
          </cell>
          <cell r="S427">
            <v>15700</v>
          </cell>
          <cell r="T427">
            <v>15700</v>
          </cell>
          <cell r="U427">
            <v>15700</v>
          </cell>
          <cell r="V427">
            <v>172400</v>
          </cell>
        </row>
        <row r="428">
          <cell r="G428" t="str">
            <v>Training, Develpmt &amp; Recruiting</v>
          </cell>
        </row>
        <row r="429">
          <cell r="A429" t="str">
            <v>8250 · Management Training</v>
          </cell>
          <cell r="H429" t="str">
            <v>8250 · Management Training</v>
          </cell>
          <cell r="J429">
            <v>300</v>
          </cell>
          <cell r="K429">
            <v>300</v>
          </cell>
          <cell r="L429">
            <v>300</v>
          </cell>
          <cell r="M429">
            <v>300</v>
          </cell>
          <cell r="N429">
            <v>300</v>
          </cell>
          <cell r="O429">
            <v>300</v>
          </cell>
          <cell r="P429">
            <v>300</v>
          </cell>
          <cell r="Q429">
            <v>300</v>
          </cell>
          <cell r="R429">
            <v>300</v>
          </cell>
          <cell r="S429">
            <v>300</v>
          </cell>
          <cell r="T429">
            <v>300</v>
          </cell>
          <cell r="U429">
            <v>300</v>
          </cell>
          <cell r="V429">
            <v>3600</v>
          </cell>
        </row>
        <row r="430">
          <cell r="A430" t="str">
            <v>8252 · Corporate Training</v>
          </cell>
          <cell r="H430" t="str">
            <v>8252 · Corporate Training</v>
          </cell>
          <cell r="J430">
            <v>150</v>
          </cell>
          <cell r="K430">
            <v>150</v>
          </cell>
          <cell r="L430">
            <v>150</v>
          </cell>
          <cell r="M430">
            <v>150</v>
          </cell>
          <cell r="N430">
            <v>150</v>
          </cell>
          <cell r="O430">
            <v>150</v>
          </cell>
          <cell r="P430">
            <v>150</v>
          </cell>
          <cell r="Q430">
            <v>150</v>
          </cell>
          <cell r="R430">
            <v>150</v>
          </cell>
          <cell r="S430">
            <v>150</v>
          </cell>
          <cell r="T430">
            <v>150</v>
          </cell>
          <cell r="U430">
            <v>150</v>
          </cell>
          <cell r="V430">
            <v>1800</v>
          </cell>
        </row>
        <row r="431">
          <cell r="A431" t="str">
            <v>8254 · Certifications</v>
          </cell>
          <cell r="H431" t="str">
            <v>8254 · Certifications</v>
          </cell>
          <cell r="J431">
            <v>50</v>
          </cell>
          <cell r="K431">
            <v>50</v>
          </cell>
          <cell r="L431">
            <v>50</v>
          </cell>
          <cell r="M431">
            <v>50</v>
          </cell>
          <cell r="N431">
            <v>50</v>
          </cell>
          <cell r="O431">
            <v>50</v>
          </cell>
          <cell r="P431">
            <v>50</v>
          </cell>
          <cell r="Q431">
            <v>50</v>
          </cell>
          <cell r="R431">
            <v>50</v>
          </cell>
          <cell r="S431">
            <v>50</v>
          </cell>
          <cell r="T431">
            <v>50</v>
          </cell>
          <cell r="U431">
            <v>50</v>
          </cell>
          <cell r="V431">
            <v>600</v>
          </cell>
        </row>
        <row r="432">
          <cell r="A432" t="str">
            <v>8256 · Continuing Education</v>
          </cell>
          <cell r="H432" t="str">
            <v>8256 · Continuing Education</v>
          </cell>
          <cell r="J432">
            <v>200</v>
          </cell>
          <cell r="K432">
            <v>200</v>
          </cell>
          <cell r="L432">
            <v>200</v>
          </cell>
          <cell r="M432">
            <v>200</v>
          </cell>
          <cell r="N432">
            <v>200</v>
          </cell>
          <cell r="O432">
            <v>200</v>
          </cell>
          <cell r="P432">
            <v>200</v>
          </cell>
          <cell r="Q432">
            <v>200</v>
          </cell>
          <cell r="R432">
            <v>200</v>
          </cell>
          <cell r="S432">
            <v>200</v>
          </cell>
          <cell r="T432">
            <v>200</v>
          </cell>
          <cell r="U432">
            <v>200</v>
          </cell>
          <cell r="V432">
            <v>2400</v>
          </cell>
        </row>
        <row r="433">
          <cell r="A433" t="str">
            <v>8260 · Training related travel costs</v>
          </cell>
          <cell r="H433" t="str">
            <v>8260 · Training related travel costs</v>
          </cell>
          <cell r="J433">
            <v>300</v>
          </cell>
          <cell r="K433">
            <v>300</v>
          </cell>
          <cell r="L433">
            <v>300</v>
          </cell>
          <cell r="M433">
            <v>300</v>
          </cell>
          <cell r="N433">
            <v>300</v>
          </cell>
          <cell r="O433">
            <v>300</v>
          </cell>
          <cell r="P433">
            <v>300</v>
          </cell>
          <cell r="Q433">
            <v>300</v>
          </cell>
          <cell r="R433">
            <v>300</v>
          </cell>
          <cell r="S433">
            <v>300</v>
          </cell>
          <cell r="T433">
            <v>300</v>
          </cell>
          <cell r="U433">
            <v>300</v>
          </cell>
          <cell r="V433">
            <v>3600</v>
          </cell>
        </row>
        <row r="434">
          <cell r="A434" t="str">
            <v>8262 · Recruiting</v>
          </cell>
          <cell r="H434" t="str">
            <v>8262 · Recruiting</v>
          </cell>
          <cell r="J434">
            <v>250</v>
          </cell>
          <cell r="K434">
            <v>250</v>
          </cell>
          <cell r="L434">
            <v>250</v>
          </cell>
          <cell r="M434">
            <v>250</v>
          </cell>
          <cell r="N434">
            <v>250</v>
          </cell>
          <cell r="O434">
            <v>250</v>
          </cell>
          <cell r="P434">
            <v>250</v>
          </cell>
          <cell r="Q434">
            <v>250</v>
          </cell>
          <cell r="R434">
            <v>250</v>
          </cell>
          <cell r="S434">
            <v>250</v>
          </cell>
          <cell r="T434">
            <v>250</v>
          </cell>
          <cell r="U434">
            <v>250</v>
          </cell>
          <cell r="V434">
            <v>3000</v>
          </cell>
        </row>
        <row r="435">
          <cell r="A435" t="str">
            <v>8264 · Pre-Employment Screening</v>
          </cell>
          <cell r="H435" t="str">
            <v>8264 · Pre-Employment Screening</v>
          </cell>
          <cell r="J435">
            <v>200</v>
          </cell>
          <cell r="K435">
            <v>200</v>
          </cell>
          <cell r="L435">
            <v>400</v>
          </cell>
          <cell r="M435">
            <v>600</v>
          </cell>
          <cell r="N435">
            <v>600</v>
          </cell>
          <cell r="O435">
            <v>600</v>
          </cell>
          <cell r="P435">
            <v>600</v>
          </cell>
          <cell r="Q435">
            <v>600</v>
          </cell>
          <cell r="R435">
            <v>600</v>
          </cell>
          <cell r="S435">
            <v>600</v>
          </cell>
          <cell r="T435">
            <v>600</v>
          </cell>
          <cell r="U435">
            <v>600</v>
          </cell>
          <cell r="V435">
            <v>6200</v>
          </cell>
        </row>
        <row r="436">
          <cell r="A436" t="str">
            <v>8266 · Orientation/Onboarding</v>
          </cell>
          <cell r="H436" t="str">
            <v>8266 · Orientation/Onboarding</v>
          </cell>
          <cell r="J436">
            <v>50</v>
          </cell>
          <cell r="K436">
            <v>50</v>
          </cell>
          <cell r="L436">
            <v>50</v>
          </cell>
          <cell r="M436">
            <v>50</v>
          </cell>
          <cell r="N436">
            <v>50</v>
          </cell>
          <cell r="O436">
            <v>50</v>
          </cell>
          <cell r="P436">
            <v>50</v>
          </cell>
          <cell r="Q436">
            <v>50</v>
          </cell>
          <cell r="R436">
            <v>50</v>
          </cell>
          <cell r="S436">
            <v>50</v>
          </cell>
          <cell r="T436">
            <v>50</v>
          </cell>
          <cell r="U436">
            <v>50</v>
          </cell>
          <cell r="V436">
            <v>600</v>
          </cell>
        </row>
        <row r="437">
          <cell r="A437" t="str">
            <v>8258 · Seminar</v>
          </cell>
          <cell r="H437" t="str">
            <v>8258 · Seminar</v>
          </cell>
          <cell r="J437">
            <v>200</v>
          </cell>
          <cell r="K437">
            <v>200</v>
          </cell>
          <cell r="L437">
            <v>200</v>
          </cell>
          <cell r="M437">
            <v>200</v>
          </cell>
          <cell r="N437">
            <v>200</v>
          </cell>
          <cell r="O437">
            <v>200</v>
          </cell>
          <cell r="P437">
            <v>200</v>
          </cell>
          <cell r="Q437">
            <v>200</v>
          </cell>
          <cell r="R437">
            <v>200</v>
          </cell>
          <cell r="S437">
            <v>200</v>
          </cell>
          <cell r="T437">
            <v>200</v>
          </cell>
          <cell r="U437">
            <v>200</v>
          </cell>
          <cell r="V437">
            <v>2400</v>
          </cell>
        </row>
        <row r="438">
          <cell r="A438" t="str">
            <v>Total Training, Develpmt &amp; Recruiting</v>
          </cell>
          <cell r="G438" t="str">
            <v>Total Training, Develpmt &amp; Recruiting</v>
          </cell>
          <cell r="J438">
            <v>1700</v>
          </cell>
          <cell r="K438">
            <v>1700</v>
          </cell>
          <cell r="L438">
            <v>1900</v>
          </cell>
          <cell r="M438">
            <v>2100</v>
          </cell>
          <cell r="N438">
            <v>2100</v>
          </cell>
          <cell r="O438">
            <v>2100</v>
          </cell>
          <cell r="P438">
            <v>2100</v>
          </cell>
          <cell r="Q438">
            <v>2100</v>
          </cell>
          <cell r="R438">
            <v>2100</v>
          </cell>
          <cell r="S438">
            <v>2100</v>
          </cell>
          <cell r="T438">
            <v>2100</v>
          </cell>
          <cell r="U438">
            <v>2100</v>
          </cell>
          <cell r="V438">
            <v>24200</v>
          </cell>
        </row>
        <row r="439">
          <cell r="F439" t="str">
            <v>Total General &amp; Administrative</v>
          </cell>
          <cell r="J439">
            <v>246101.41815051282</v>
          </cell>
          <cell r="K439">
            <v>178241.42938666666</v>
          </cell>
          <cell r="L439">
            <v>178829.26400205126</v>
          </cell>
          <cell r="M439">
            <v>184734.60480205127</v>
          </cell>
          <cell r="N439">
            <v>184205.73941743589</v>
          </cell>
          <cell r="O439">
            <v>184205.73941743589</v>
          </cell>
          <cell r="P439">
            <v>263968.3292428205</v>
          </cell>
          <cell r="Q439">
            <v>191535.3842174359</v>
          </cell>
          <cell r="R439">
            <v>191535.3842174359</v>
          </cell>
          <cell r="S439">
            <v>191535.3842174359</v>
          </cell>
          <cell r="T439">
            <v>191535.3842174359</v>
          </cell>
          <cell r="U439">
            <v>191535.3842174359</v>
          </cell>
          <cell r="V439">
            <v>2377963.4455061541</v>
          </cell>
        </row>
        <row r="440">
          <cell r="F440" t="str">
            <v>General Office</v>
          </cell>
        </row>
        <row r="441">
          <cell r="G441" t="str">
            <v>Postage Expense</v>
          </cell>
        </row>
        <row r="442">
          <cell r="A442" t="str">
            <v>8304 · Fedex</v>
          </cell>
          <cell r="H442" t="str">
            <v>8304 · Fedex</v>
          </cell>
          <cell r="J442">
            <v>75</v>
          </cell>
          <cell r="K442">
            <v>75</v>
          </cell>
          <cell r="L442">
            <v>75</v>
          </cell>
          <cell r="M442">
            <v>75</v>
          </cell>
          <cell r="N442">
            <v>75</v>
          </cell>
          <cell r="O442">
            <v>75</v>
          </cell>
          <cell r="P442">
            <v>75</v>
          </cell>
          <cell r="Q442">
            <v>75</v>
          </cell>
          <cell r="R442">
            <v>75</v>
          </cell>
          <cell r="S442">
            <v>75</v>
          </cell>
          <cell r="T442">
            <v>75</v>
          </cell>
          <cell r="U442">
            <v>75</v>
          </cell>
          <cell r="V442">
            <v>900</v>
          </cell>
        </row>
        <row r="443">
          <cell r="A443" t="str">
            <v>8306 · Meter</v>
          </cell>
          <cell r="H443" t="str">
            <v>8306 · Meter</v>
          </cell>
          <cell r="J443">
            <v>75</v>
          </cell>
          <cell r="K443">
            <v>75</v>
          </cell>
          <cell r="L443">
            <v>75</v>
          </cell>
          <cell r="M443">
            <v>75</v>
          </cell>
          <cell r="N443">
            <v>75</v>
          </cell>
          <cell r="O443">
            <v>75</v>
          </cell>
          <cell r="P443">
            <v>75</v>
          </cell>
          <cell r="Q443">
            <v>75</v>
          </cell>
          <cell r="R443">
            <v>75</v>
          </cell>
          <cell r="S443">
            <v>75</v>
          </cell>
          <cell r="T443">
            <v>75</v>
          </cell>
          <cell r="U443">
            <v>75</v>
          </cell>
          <cell r="V443">
            <v>900</v>
          </cell>
        </row>
        <row r="444">
          <cell r="A444" t="str">
            <v>8308 · Postage</v>
          </cell>
          <cell r="H444" t="str">
            <v>8308 · Postage</v>
          </cell>
          <cell r="J444">
            <v>2000</v>
          </cell>
          <cell r="K444">
            <v>2000</v>
          </cell>
          <cell r="L444">
            <v>2000</v>
          </cell>
          <cell r="M444">
            <v>2000</v>
          </cell>
          <cell r="N444">
            <v>2000</v>
          </cell>
          <cell r="O444">
            <v>2000</v>
          </cell>
          <cell r="P444">
            <v>2000</v>
          </cell>
          <cell r="Q444">
            <v>2000</v>
          </cell>
          <cell r="R444">
            <v>2000</v>
          </cell>
          <cell r="S444">
            <v>2000</v>
          </cell>
          <cell r="T444">
            <v>2000</v>
          </cell>
          <cell r="U444">
            <v>2000</v>
          </cell>
          <cell r="V444">
            <v>24000</v>
          </cell>
        </row>
        <row r="445">
          <cell r="A445" t="str">
            <v>8310 · Supplies</v>
          </cell>
          <cell r="H445" t="str">
            <v>8310 · Supplies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  <cell r="R445">
            <v>100</v>
          </cell>
          <cell r="S445">
            <v>100</v>
          </cell>
          <cell r="T445">
            <v>100</v>
          </cell>
          <cell r="U445">
            <v>100</v>
          </cell>
          <cell r="V445">
            <v>1200</v>
          </cell>
        </row>
        <row r="446">
          <cell r="A446" t="str">
            <v>Total Postage Expense</v>
          </cell>
          <cell r="G446" t="str">
            <v>Total Postage Expense</v>
          </cell>
          <cell r="J446">
            <v>2250</v>
          </cell>
          <cell r="K446">
            <v>2250</v>
          </cell>
          <cell r="L446">
            <v>2250</v>
          </cell>
          <cell r="M446">
            <v>2250</v>
          </cell>
          <cell r="N446">
            <v>2250</v>
          </cell>
          <cell r="O446">
            <v>2250</v>
          </cell>
          <cell r="P446">
            <v>2250</v>
          </cell>
          <cell r="Q446">
            <v>2250</v>
          </cell>
          <cell r="R446">
            <v>2250</v>
          </cell>
          <cell r="S446">
            <v>2250</v>
          </cell>
          <cell r="T446">
            <v>2250</v>
          </cell>
          <cell r="U446">
            <v>2250</v>
          </cell>
          <cell r="V446">
            <v>27000</v>
          </cell>
        </row>
        <row r="447">
          <cell r="A447" t="str">
            <v>8312 · Shredding</v>
          </cell>
          <cell r="G447" t="str">
            <v>8312 · Shredding</v>
          </cell>
          <cell r="J447">
            <v>150</v>
          </cell>
          <cell r="K447">
            <v>150</v>
          </cell>
          <cell r="L447">
            <v>150</v>
          </cell>
          <cell r="M447">
            <v>150</v>
          </cell>
          <cell r="N447">
            <v>150</v>
          </cell>
          <cell r="O447">
            <v>150</v>
          </cell>
          <cell r="P447">
            <v>150</v>
          </cell>
          <cell r="Q447">
            <v>150</v>
          </cell>
          <cell r="R447">
            <v>150</v>
          </cell>
          <cell r="S447">
            <v>150</v>
          </cell>
          <cell r="T447">
            <v>150</v>
          </cell>
          <cell r="U447">
            <v>150</v>
          </cell>
          <cell r="V447">
            <v>1800</v>
          </cell>
        </row>
        <row r="448">
          <cell r="A448" t="str">
            <v>8314 · Toner</v>
          </cell>
          <cell r="G448" t="str">
            <v>8314 · Toner</v>
          </cell>
          <cell r="J448">
            <v>800</v>
          </cell>
          <cell r="K448">
            <v>800</v>
          </cell>
          <cell r="L448">
            <v>800</v>
          </cell>
          <cell r="M448">
            <v>800</v>
          </cell>
          <cell r="N448">
            <v>800</v>
          </cell>
          <cell r="O448">
            <v>800</v>
          </cell>
          <cell r="P448">
            <v>800</v>
          </cell>
          <cell r="Q448">
            <v>800</v>
          </cell>
          <cell r="R448">
            <v>800</v>
          </cell>
          <cell r="S448">
            <v>800</v>
          </cell>
          <cell r="T448">
            <v>800</v>
          </cell>
          <cell r="U448">
            <v>800</v>
          </cell>
          <cell r="V448">
            <v>9600</v>
          </cell>
        </row>
        <row r="449">
          <cell r="A449" t="str">
            <v>8316 · Cellular</v>
          </cell>
          <cell r="G449" t="str">
            <v>8316 · Cellular</v>
          </cell>
          <cell r="J449">
            <v>1750</v>
          </cell>
          <cell r="K449">
            <v>1750</v>
          </cell>
          <cell r="L449">
            <v>1750</v>
          </cell>
          <cell r="M449">
            <v>1750</v>
          </cell>
          <cell r="N449">
            <v>1750</v>
          </cell>
          <cell r="O449">
            <v>1750</v>
          </cell>
          <cell r="P449">
            <v>1750</v>
          </cell>
          <cell r="Q449">
            <v>1750</v>
          </cell>
          <cell r="R449">
            <v>1750</v>
          </cell>
          <cell r="S449">
            <v>1750</v>
          </cell>
          <cell r="T449">
            <v>1750</v>
          </cell>
          <cell r="U449">
            <v>1750</v>
          </cell>
          <cell r="V449">
            <v>21000</v>
          </cell>
        </row>
        <row r="450">
          <cell r="A450" t="str">
            <v>8318 · Printing - Letterhead, Cards</v>
          </cell>
          <cell r="G450" t="str">
            <v>8318 · Printing - Letterhead, Cards</v>
          </cell>
          <cell r="J450">
            <v>700</v>
          </cell>
          <cell r="K450">
            <v>700</v>
          </cell>
          <cell r="L450">
            <v>700</v>
          </cell>
          <cell r="M450">
            <v>700</v>
          </cell>
          <cell r="N450">
            <v>700</v>
          </cell>
          <cell r="O450">
            <v>700</v>
          </cell>
          <cell r="P450">
            <v>700</v>
          </cell>
          <cell r="Q450">
            <v>700</v>
          </cell>
          <cell r="R450">
            <v>700</v>
          </cell>
          <cell r="S450">
            <v>700</v>
          </cell>
          <cell r="T450">
            <v>700</v>
          </cell>
          <cell r="U450">
            <v>700</v>
          </cell>
          <cell r="V450">
            <v>8400</v>
          </cell>
        </row>
        <row r="451">
          <cell r="A451" t="str">
            <v>8320 · Supplies</v>
          </cell>
          <cell r="G451" t="str">
            <v>8320 · Supplies</v>
          </cell>
          <cell r="J451">
            <v>1200</v>
          </cell>
          <cell r="K451">
            <v>1200</v>
          </cell>
          <cell r="L451">
            <v>1200</v>
          </cell>
          <cell r="M451">
            <v>1200</v>
          </cell>
          <cell r="N451">
            <v>1200</v>
          </cell>
          <cell r="O451">
            <v>1200</v>
          </cell>
          <cell r="P451">
            <v>1200</v>
          </cell>
          <cell r="Q451">
            <v>1200</v>
          </cell>
          <cell r="R451">
            <v>1200</v>
          </cell>
          <cell r="S451">
            <v>1200</v>
          </cell>
          <cell r="T451">
            <v>1200</v>
          </cell>
          <cell r="U451">
            <v>1200</v>
          </cell>
          <cell r="V451">
            <v>14400</v>
          </cell>
        </row>
        <row r="452">
          <cell r="A452" t="str">
            <v>8322 · Travel</v>
          </cell>
          <cell r="G452" t="str">
            <v>8322 · Travel</v>
          </cell>
          <cell r="J452">
            <v>1250</v>
          </cell>
          <cell r="K452">
            <v>1250</v>
          </cell>
          <cell r="L452">
            <v>1250</v>
          </cell>
          <cell r="M452">
            <v>1250</v>
          </cell>
          <cell r="N452">
            <v>1250</v>
          </cell>
          <cell r="O452">
            <v>1250</v>
          </cell>
          <cell r="P452">
            <v>1250</v>
          </cell>
          <cell r="Q452">
            <v>1250</v>
          </cell>
          <cell r="R452">
            <v>1250</v>
          </cell>
          <cell r="S452">
            <v>1250</v>
          </cell>
          <cell r="T452">
            <v>1250</v>
          </cell>
          <cell r="U452">
            <v>1250</v>
          </cell>
          <cell r="V452">
            <v>15000</v>
          </cell>
        </row>
        <row r="453">
          <cell r="A453" t="str">
            <v>8324 · Meals &amp; Entertainment 50%</v>
          </cell>
          <cell r="G453" t="str">
            <v>8324 · Meals &amp; Entertainment 50%</v>
          </cell>
          <cell r="J453">
            <v>300</v>
          </cell>
          <cell r="K453">
            <v>300</v>
          </cell>
          <cell r="L453">
            <v>300</v>
          </cell>
          <cell r="M453">
            <v>300</v>
          </cell>
          <cell r="N453">
            <v>300</v>
          </cell>
          <cell r="O453">
            <v>300</v>
          </cell>
          <cell r="P453">
            <v>300</v>
          </cell>
          <cell r="Q453">
            <v>300</v>
          </cell>
          <cell r="R453">
            <v>300</v>
          </cell>
          <cell r="S453">
            <v>300</v>
          </cell>
          <cell r="T453">
            <v>300</v>
          </cell>
          <cell r="U453">
            <v>300</v>
          </cell>
          <cell r="V453">
            <v>3600</v>
          </cell>
        </row>
        <row r="454">
          <cell r="A454" t="str">
            <v>Total General Office</v>
          </cell>
          <cell r="F454" t="str">
            <v>Total General Office</v>
          </cell>
          <cell r="J454">
            <v>8400</v>
          </cell>
          <cell r="K454">
            <v>8400</v>
          </cell>
          <cell r="L454">
            <v>8400</v>
          </cell>
          <cell r="M454">
            <v>8400</v>
          </cell>
          <cell r="N454">
            <v>8400</v>
          </cell>
          <cell r="O454">
            <v>8400</v>
          </cell>
          <cell r="P454">
            <v>8400</v>
          </cell>
          <cell r="Q454">
            <v>8400</v>
          </cell>
          <cell r="R454">
            <v>8400</v>
          </cell>
          <cell r="S454">
            <v>8400</v>
          </cell>
          <cell r="T454">
            <v>8400</v>
          </cell>
          <cell r="U454">
            <v>8400</v>
          </cell>
          <cell r="V454">
            <v>100800</v>
          </cell>
        </row>
        <row r="455">
          <cell r="F455" t="str">
            <v>Contributions</v>
          </cell>
        </row>
        <row r="456">
          <cell r="A456" t="str">
            <v>8350 · Charitable Contributions</v>
          </cell>
          <cell r="G456" t="str">
            <v>8350 · Charitable Contributions</v>
          </cell>
          <cell r="J456">
            <v>200</v>
          </cell>
          <cell r="K456">
            <v>200</v>
          </cell>
          <cell r="L456">
            <v>200</v>
          </cell>
          <cell r="M456">
            <v>200</v>
          </cell>
          <cell r="N456">
            <v>200</v>
          </cell>
          <cell r="O456">
            <v>200</v>
          </cell>
          <cell r="P456">
            <v>200</v>
          </cell>
          <cell r="Q456">
            <v>200</v>
          </cell>
          <cell r="R456">
            <v>200</v>
          </cell>
          <cell r="S456">
            <v>200</v>
          </cell>
          <cell r="T456">
            <v>200</v>
          </cell>
          <cell r="U456">
            <v>200</v>
          </cell>
          <cell r="V456">
            <v>2400</v>
          </cell>
        </row>
        <row r="457">
          <cell r="A457" t="str">
            <v>8352 · Campaign Contribution</v>
          </cell>
          <cell r="G457" t="str">
            <v>8352 · Campaign Contribution</v>
          </cell>
          <cell r="J457">
            <v>100</v>
          </cell>
          <cell r="K457">
            <v>100</v>
          </cell>
          <cell r="L457">
            <v>100</v>
          </cell>
          <cell r="M457">
            <v>100</v>
          </cell>
          <cell r="N457">
            <v>100</v>
          </cell>
          <cell r="O457">
            <v>100</v>
          </cell>
          <cell r="P457">
            <v>100</v>
          </cell>
          <cell r="Q457">
            <v>100</v>
          </cell>
          <cell r="R457">
            <v>100</v>
          </cell>
          <cell r="S457">
            <v>100</v>
          </cell>
          <cell r="T457">
            <v>100</v>
          </cell>
          <cell r="U457">
            <v>100</v>
          </cell>
          <cell r="V457">
            <v>1200</v>
          </cell>
        </row>
        <row r="458">
          <cell r="A458" t="str">
            <v>Total Contributions</v>
          </cell>
          <cell r="F458" t="str">
            <v>Total Contributions</v>
          </cell>
          <cell r="J458">
            <v>300</v>
          </cell>
          <cell r="K458">
            <v>300</v>
          </cell>
          <cell r="L458">
            <v>300</v>
          </cell>
          <cell r="M458">
            <v>300</v>
          </cell>
          <cell r="N458">
            <v>300</v>
          </cell>
          <cell r="O458">
            <v>300</v>
          </cell>
          <cell r="P458">
            <v>300</v>
          </cell>
          <cell r="Q458">
            <v>300</v>
          </cell>
          <cell r="R458">
            <v>300</v>
          </cell>
          <cell r="S458">
            <v>300</v>
          </cell>
          <cell r="T458">
            <v>300</v>
          </cell>
          <cell r="U458">
            <v>300</v>
          </cell>
          <cell r="V458">
            <v>3600</v>
          </cell>
        </row>
        <row r="459">
          <cell r="F459" t="str">
            <v>Professional Fees</v>
          </cell>
        </row>
        <row r="460">
          <cell r="A460" t="str">
            <v>8510 · Accounting</v>
          </cell>
          <cell r="G460" t="str">
            <v>8510 · Accounting</v>
          </cell>
          <cell r="J460">
            <v>1700</v>
          </cell>
          <cell r="K460">
            <v>1700</v>
          </cell>
          <cell r="L460">
            <v>1700</v>
          </cell>
          <cell r="M460">
            <v>1500</v>
          </cell>
          <cell r="N460">
            <v>1500</v>
          </cell>
          <cell r="O460">
            <v>1500</v>
          </cell>
          <cell r="P460">
            <v>1500</v>
          </cell>
          <cell r="Q460">
            <v>1500</v>
          </cell>
          <cell r="R460">
            <v>1500</v>
          </cell>
          <cell r="S460">
            <v>1500</v>
          </cell>
          <cell r="T460">
            <v>1500</v>
          </cell>
          <cell r="U460">
            <v>1500</v>
          </cell>
          <cell r="V460">
            <v>18600</v>
          </cell>
        </row>
        <row r="461">
          <cell r="A461" t="str">
            <v>8520 · Collection Costs</v>
          </cell>
          <cell r="G461" t="str">
            <v>8520 · Collection Costs</v>
          </cell>
          <cell r="J461">
            <v>300</v>
          </cell>
          <cell r="K461">
            <v>300</v>
          </cell>
          <cell r="L461">
            <v>300</v>
          </cell>
          <cell r="M461">
            <v>300</v>
          </cell>
          <cell r="N461">
            <v>300</v>
          </cell>
          <cell r="O461">
            <v>300</v>
          </cell>
          <cell r="P461">
            <v>300</v>
          </cell>
          <cell r="Q461">
            <v>300</v>
          </cell>
          <cell r="R461">
            <v>300</v>
          </cell>
          <cell r="S461">
            <v>300</v>
          </cell>
          <cell r="T461">
            <v>300</v>
          </cell>
          <cell r="U461">
            <v>300</v>
          </cell>
          <cell r="V461">
            <v>3600</v>
          </cell>
        </row>
        <row r="462">
          <cell r="A462" t="str">
            <v>8530 · Consulting</v>
          </cell>
          <cell r="G462" t="str">
            <v>8530 · Consulting</v>
          </cell>
          <cell r="J462">
            <v>750</v>
          </cell>
          <cell r="K462">
            <v>750</v>
          </cell>
          <cell r="L462">
            <v>750</v>
          </cell>
          <cell r="M462">
            <v>750</v>
          </cell>
          <cell r="N462">
            <v>750</v>
          </cell>
          <cell r="O462">
            <v>750</v>
          </cell>
          <cell r="P462">
            <v>750</v>
          </cell>
          <cell r="Q462">
            <v>750</v>
          </cell>
          <cell r="R462">
            <v>750</v>
          </cell>
          <cell r="S462">
            <v>750</v>
          </cell>
          <cell r="T462">
            <v>750</v>
          </cell>
          <cell r="U462">
            <v>750</v>
          </cell>
          <cell r="V462">
            <v>9000</v>
          </cell>
        </row>
        <row r="463">
          <cell r="A463" t="str">
            <v>8540 · Legal Fees</v>
          </cell>
          <cell r="G463" t="str">
            <v>8540 · Legal Fees</v>
          </cell>
          <cell r="J463">
            <v>850</v>
          </cell>
          <cell r="K463">
            <v>850</v>
          </cell>
          <cell r="L463">
            <v>850</v>
          </cell>
          <cell r="M463">
            <v>850</v>
          </cell>
          <cell r="N463">
            <v>850</v>
          </cell>
          <cell r="O463">
            <v>850</v>
          </cell>
          <cell r="P463">
            <v>850</v>
          </cell>
          <cell r="Q463">
            <v>850</v>
          </cell>
          <cell r="R463">
            <v>850</v>
          </cell>
          <cell r="S463">
            <v>850</v>
          </cell>
          <cell r="T463">
            <v>850</v>
          </cell>
          <cell r="U463">
            <v>850</v>
          </cell>
          <cell r="V463">
            <v>10200</v>
          </cell>
        </row>
        <row r="464">
          <cell r="A464" t="str">
            <v>8550 · Office Design &amp; Decor</v>
          </cell>
          <cell r="G464" t="str">
            <v>8550 · Office Design &amp; Decor</v>
          </cell>
          <cell r="J464">
            <v>200</v>
          </cell>
          <cell r="K464">
            <v>200</v>
          </cell>
          <cell r="L464">
            <v>200</v>
          </cell>
          <cell r="M464">
            <v>200</v>
          </cell>
          <cell r="N464">
            <v>200</v>
          </cell>
          <cell r="O464">
            <v>200</v>
          </cell>
          <cell r="P464">
            <v>200</v>
          </cell>
          <cell r="Q464">
            <v>200</v>
          </cell>
          <cell r="R464">
            <v>200</v>
          </cell>
          <cell r="S464">
            <v>200</v>
          </cell>
          <cell r="T464">
            <v>200</v>
          </cell>
          <cell r="U464">
            <v>200</v>
          </cell>
          <cell r="V464">
            <v>2400</v>
          </cell>
        </row>
        <row r="465">
          <cell r="A465" t="str">
            <v>8560 · Plan Administration</v>
          </cell>
          <cell r="G465" t="str">
            <v>8560 · Plan Administration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1500</v>
          </cell>
          <cell r="S465">
            <v>0</v>
          </cell>
          <cell r="T465">
            <v>0</v>
          </cell>
          <cell r="U465">
            <v>1800</v>
          </cell>
          <cell r="V465">
            <v>3300</v>
          </cell>
        </row>
        <row r="466">
          <cell r="A466" t="str">
            <v>Total Professional Fees</v>
          </cell>
          <cell r="F466" t="str">
            <v>Total Professional Fees</v>
          </cell>
          <cell r="J466">
            <v>3800</v>
          </cell>
          <cell r="K466">
            <v>3800</v>
          </cell>
          <cell r="L466">
            <v>3800</v>
          </cell>
          <cell r="M466">
            <v>3600</v>
          </cell>
          <cell r="N466">
            <v>3600</v>
          </cell>
          <cell r="O466">
            <v>3600</v>
          </cell>
          <cell r="P466">
            <v>3600</v>
          </cell>
          <cell r="Q466">
            <v>3600</v>
          </cell>
          <cell r="R466">
            <v>5100</v>
          </cell>
          <cell r="S466">
            <v>3600</v>
          </cell>
          <cell r="T466">
            <v>3600</v>
          </cell>
          <cell r="U466">
            <v>5400</v>
          </cell>
          <cell r="V466">
            <v>47100</v>
          </cell>
        </row>
        <row r="467">
          <cell r="F467" t="str">
            <v>IT-Technology</v>
          </cell>
        </row>
        <row r="468">
          <cell r="G468" t="str">
            <v>Subscriptions</v>
          </cell>
        </row>
        <row r="469">
          <cell r="A469" t="str">
            <v>8610 · Workflow Applications</v>
          </cell>
          <cell r="H469" t="str">
            <v>8610 · Workflow Applications</v>
          </cell>
          <cell r="J469">
            <v>2850</v>
          </cell>
          <cell r="K469">
            <v>2850</v>
          </cell>
          <cell r="L469">
            <v>2850</v>
          </cell>
          <cell r="M469">
            <v>2850</v>
          </cell>
          <cell r="N469">
            <v>2850</v>
          </cell>
          <cell r="O469">
            <v>2850</v>
          </cell>
          <cell r="P469">
            <v>2850</v>
          </cell>
          <cell r="Q469">
            <v>2850</v>
          </cell>
          <cell r="R469">
            <v>2850</v>
          </cell>
          <cell r="S469">
            <v>2850</v>
          </cell>
          <cell r="T469">
            <v>2850</v>
          </cell>
          <cell r="U469">
            <v>2850</v>
          </cell>
          <cell r="V469">
            <v>34200</v>
          </cell>
        </row>
        <row r="470">
          <cell r="A470" t="str">
            <v>8615 · Email &amp; office Applications</v>
          </cell>
          <cell r="H470" t="str">
            <v>8615 · Email &amp; office Applications</v>
          </cell>
          <cell r="J470">
            <v>1575</v>
          </cell>
          <cell r="K470">
            <v>1575</v>
          </cell>
          <cell r="L470">
            <v>1575</v>
          </cell>
          <cell r="M470">
            <v>1575</v>
          </cell>
          <cell r="N470">
            <v>1575</v>
          </cell>
          <cell r="O470">
            <v>1575</v>
          </cell>
          <cell r="P470">
            <v>1575</v>
          </cell>
          <cell r="Q470">
            <v>1575</v>
          </cell>
          <cell r="R470">
            <v>1575</v>
          </cell>
          <cell r="S470">
            <v>1575</v>
          </cell>
          <cell r="T470">
            <v>1575</v>
          </cell>
          <cell r="U470">
            <v>1575</v>
          </cell>
          <cell r="V470">
            <v>18900</v>
          </cell>
        </row>
        <row r="471">
          <cell r="A471" t="str">
            <v>8620 · Departmental Applications</v>
          </cell>
          <cell r="H471" t="str">
            <v>8620 · Departmental Applications</v>
          </cell>
          <cell r="J471">
            <v>2200</v>
          </cell>
          <cell r="K471">
            <v>2200</v>
          </cell>
          <cell r="L471">
            <v>2200</v>
          </cell>
          <cell r="M471">
            <v>2200</v>
          </cell>
          <cell r="N471">
            <v>2200</v>
          </cell>
          <cell r="O471">
            <v>2200</v>
          </cell>
          <cell r="P471">
            <v>2200</v>
          </cell>
          <cell r="Q471">
            <v>2200</v>
          </cell>
          <cell r="R471">
            <v>2200</v>
          </cell>
          <cell r="S471">
            <v>2200</v>
          </cell>
          <cell r="T471">
            <v>2200</v>
          </cell>
          <cell r="U471">
            <v>2200</v>
          </cell>
          <cell r="V471">
            <v>26400</v>
          </cell>
        </row>
        <row r="472">
          <cell r="A472" t="str">
            <v>8625 · Enterprise Applications</v>
          </cell>
          <cell r="H472" t="str">
            <v>8625 · Enterprise Applications</v>
          </cell>
          <cell r="J472">
            <v>2000</v>
          </cell>
          <cell r="K472">
            <v>2000</v>
          </cell>
          <cell r="L472">
            <v>2000</v>
          </cell>
          <cell r="M472">
            <v>2000</v>
          </cell>
          <cell r="N472">
            <v>2000</v>
          </cell>
          <cell r="O472">
            <v>2000</v>
          </cell>
          <cell r="P472">
            <v>2000</v>
          </cell>
          <cell r="Q472">
            <v>2000</v>
          </cell>
          <cell r="R472">
            <v>2000</v>
          </cell>
          <cell r="S472">
            <v>2000</v>
          </cell>
          <cell r="T472">
            <v>2000</v>
          </cell>
          <cell r="U472">
            <v>2000</v>
          </cell>
          <cell r="V472">
            <v>24000</v>
          </cell>
        </row>
        <row r="473">
          <cell r="A473" t="str">
            <v>Total Subscriptions</v>
          </cell>
          <cell r="G473" t="str">
            <v>Total Subscriptions</v>
          </cell>
          <cell r="J473">
            <v>8625</v>
          </cell>
          <cell r="K473">
            <v>8625</v>
          </cell>
          <cell r="L473">
            <v>8625</v>
          </cell>
          <cell r="M473">
            <v>8625</v>
          </cell>
          <cell r="N473">
            <v>8625</v>
          </cell>
          <cell r="O473">
            <v>8625</v>
          </cell>
          <cell r="P473">
            <v>8625</v>
          </cell>
          <cell r="Q473">
            <v>8625</v>
          </cell>
          <cell r="R473">
            <v>8625</v>
          </cell>
          <cell r="S473">
            <v>8625</v>
          </cell>
          <cell r="T473">
            <v>8625</v>
          </cell>
          <cell r="U473">
            <v>8625</v>
          </cell>
          <cell r="V473">
            <v>103500</v>
          </cell>
        </row>
        <row r="474">
          <cell r="G474" t="str">
            <v>Computer Components</v>
          </cell>
        </row>
        <row r="475">
          <cell r="A475" t="str">
            <v>8630 · Hardware - Corporate Office</v>
          </cell>
          <cell r="H475" t="str">
            <v>8630 · Hardware - Corporate Office</v>
          </cell>
          <cell r="J475">
            <v>250</v>
          </cell>
          <cell r="K475">
            <v>250</v>
          </cell>
          <cell r="L475">
            <v>250</v>
          </cell>
          <cell r="M475">
            <v>400</v>
          </cell>
          <cell r="N475">
            <v>400</v>
          </cell>
          <cell r="O475">
            <v>400</v>
          </cell>
          <cell r="P475">
            <v>400</v>
          </cell>
          <cell r="Q475">
            <v>400</v>
          </cell>
          <cell r="R475">
            <v>400</v>
          </cell>
          <cell r="S475">
            <v>400</v>
          </cell>
          <cell r="T475">
            <v>400</v>
          </cell>
          <cell r="U475">
            <v>400</v>
          </cell>
          <cell r="V475">
            <v>4350</v>
          </cell>
        </row>
        <row r="476">
          <cell r="A476" t="str">
            <v>8635 · Hardware - Remote Locations</v>
          </cell>
          <cell r="H476" t="str">
            <v>8635 · Hardware - Remote Locations</v>
          </cell>
          <cell r="J476">
            <v>100</v>
          </cell>
          <cell r="K476">
            <v>100</v>
          </cell>
          <cell r="L476">
            <v>100</v>
          </cell>
          <cell r="M476">
            <v>100</v>
          </cell>
          <cell r="N476">
            <v>100</v>
          </cell>
          <cell r="O476">
            <v>100</v>
          </cell>
          <cell r="P476">
            <v>100</v>
          </cell>
          <cell r="Q476">
            <v>100</v>
          </cell>
          <cell r="R476">
            <v>100</v>
          </cell>
          <cell r="S476">
            <v>100</v>
          </cell>
          <cell r="T476">
            <v>100</v>
          </cell>
          <cell r="U476">
            <v>100</v>
          </cell>
          <cell r="V476">
            <v>1200</v>
          </cell>
        </row>
        <row r="477">
          <cell r="A477" t="str">
            <v>8640 · Software</v>
          </cell>
          <cell r="H477" t="str">
            <v>8640 · Software</v>
          </cell>
          <cell r="J477">
            <v>200</v>
          </cell>
          <cell r="K477">
            <v>200</v>
          </cell>
          <cell r="L477">
            <v>200</v>
          </cell>
          <cell r="M477">
            <v>200</v>
          </cell>
          <cell r="N477">
            <v>200</v>
          </cell>
          <cell r="O477">
            <v>200</v>
          </cell>
          <cell r="P477">
            <v>200</v>
          </cell>
          <cell r="Q477">
            <v>200</v>
          </cell>
          <cell r="R477">
            <v>200</v>
          </cell>
          <cell r="S477">
            <v>200</v>
          </cell>
          <cell r="T477">
            <v>200</v>
          </cell>
          <cell r="U477">
            <v>200</v>
          </cell>
          <cell r="V477">
            <v>2400</v>
          </cell>
        </row>
        <row r="478">
          <cell r="A478" t="str">
            <v>8645 · Parts &amp; Maintenance</v>
          </cell>
          <cell r="H478" t="str">
            <v>8645 · Parts &amp; Maintenance</v>
          </cell>
          <cell r="J478">
            <v>250</v>
          </cell>
          <cell r="K478">
            <v>250</v>
          </cell>
          <cell r="L478">
            <v>250</v>
          </cell>
          <cell r="M478">
            <v>350</v>
          </cell>
          <cell r="N478">
            <v>350</v>
          </cell>
          <cell r="O478">
            <v>350</v>
          </cell>
          <cell r="P478">
            <v>350</v>
          </cell>
          <cell r="Q478">
            <v>350</v>
          </cell>
          <cell r="R478">
            <v>350</v>
          </cell>
          <cell r="S478">
            <v>350</v>
          </cell>
          <cell r="T478">
            <v>350</v>
          </cell>
          <cell r="U478">
            <v>350</v>
          </cell>
          <cell r="V478">
            <v>3900</v>
          </cell>
        </row>
        <row r="479">
          <cell r="A479" t="str">
            <v>Total Computer Components</v>
          </cell>
          <cell r="G479" t="str">
            <v>Total Computer Components</v>
          </cell>
          <cell r="J479">
            <v>800</v>
          </cell>
          <cell r="K479">
            <v>800</v>
          </cell>
          <cell r="L479">
            <v>800</v>
          </cell>
          <cell r="M479">
            <v>1050</v>
          </cell>
          <cell r="N479">
            <v>1050</v>
          </cell>
          <cell r="O479">
            <v>1050</v>
          </cell>
          <cell r="P479">
            <v>1050</v>
          </cell>
          <cell r="Q479">
            <v>1050</v>
          </cell>
          <cell r="R479">
            <v>1050</v>
          </cell>
          <cell r="S479">
            <v>1050</v>
          </cell>
          <cell r="T479">
            <v>1050</v>
          </cell>
          <cell r="U479">
            <v>1050</v>
          </cell>
          <cell r="V479">
            <v>11850</v>
          </cell>
        </row>
        <row r="480">
          <cell r="G480" t="str">
            <v>Other IT Expense</v>
          </cell>
        </row>
        <row r="481">
          <cell r="A481" t="str">
            <v>8650 · Hardware Maintenance Agreement</v>
          </cell>
          <cell r="H481" t="str">
            <v>8650 · Hardware Maintenance Agreement</v>
          </cell>
          <cell r="J481">
            <v>3500</v>
          </cell>
          <cell r="K481">
            <v>3500</v>
          </cell>
          <cell r="L481">
            <v>3500</v>
          </cell>
          <cell r="M481">
            <v>3500</v>
          </cell>
          <cell r="N481">
            <v>3500</v>
          </cell>
          <cell r="O481">
            <v>3500</v>
          </cell>
          <cell r="P481">
            <v>3500</v>
          </cell>
          <cell r="Q481">
            <v>3500</v>
          </cell>
          <cell r="R481">
            <v>3500</v>
          </cell>
          <cell r="S481">
            <v>3500</v>
          </cell>
          <cell r="T481">
            <v>3500</v>
          </cell>
          <cell r="U481">
            <v>3500</v>
          </cell>
          <cell r="V481">
            <v>42000</v>
          </cell>
        </row>
        <row r="482">
          <cell r="A482" t="str">
            <v>8660 · Hosted Services</v>
          </cell>
          <cell r="H482" t="str">
            <v>8660 · Hosted Services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</row>
        <row r="483">
          <cell r="A483" t="str">
            <v>8670 · Server Lease Expense</v>
          </cell>
          <cell r="H483" t="str">
            <v>8670 · Server Lease Expense</v>
          </cell>
          <cell r="J483">
            <v>1950</v>
          </cell>
          <cell r="K483">
            <v>1950</v>
          </cell>
          <cell r="L483">
            <v>1950</v>
          </cell>
          <cell r="M483">
            <v>1950</v>
          </cell>
          <cell r="N483">
            <v>1950</v>
          </cell>
          <cell r="O483">
            <v>1950</v>
          </cell>
          <cell r="P483">
            <v>1950</v>
          </cell>
          <cell r="Q483">
            <v>1950</v>
          </cell>
          <cell r="R483">
            <v>1950</v>
          </cell>
          <cell r="S483">
            <v>1950</v>
          </cell>
          <cell r="T483">
            <v>1950</v>
          </cell>
          <cell r="U483">
            <v>1950</v>
          </cell>
          <cell r="V483">
            <v>23400</v>
          </cell>
        </row>
        <row r="484">
          <cell r="A484" t="str">
            <v>Total Other IT Expense</v>
          </cell>
          <cell r="G484" t="str">
            <v>Total Other IT Expense</v>
          </cell>
          <cell r="J484">
            <v>5450</v>
          </cell>
          <cell r="K484">
            <v>5450</v>
          </cell>
          <cell r="L484">
            <v>5450</v>
          </cell>
          <cell r="M484">
            <v>5450</v>
          </cell>
          <cell r="N484">
            <v>5450</v>
          </cell>
          <cell r="O484">
            <v>5450</v>
          </cell>
          <cell r="P484">
            <v>5450</v>
          </cell>
          <cell r="Q484">
            <v>5450</v>
          </cell>
          <cell r="R484">
            <v>5450</v>
          </cell>
          <cell r="S484">
            <v>5450</v>
          </cell>
          <cell r="T484">
            <v>5450</v>
          </cell>
          <cell r="U484">
            <v>5450</v>
          </cell>
          <cell r="V484">
            <v>65400</v>
          </cell>
        </row>
        <row r="485">
          <cell r="G485" t="str">
            <v>Outside Services</v>
          </cell>
        </row>
        <row r="486">
          <cell r="A486" t="str">
            <v>8690 · Contract Services</v>
          </cell>
          <cell r="H486" t="str">
            <v>8690 · Contract Services</v>
          </cell>
          <cell r="J486">
            <v>0</v>
          </cell>
          <cell r="K486">
            <v>0</v>
          </cell>
          <cell r="L486">
            <v>5000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5000</v>
          </cell>
        </row>
        <row r="487">
          <cell r="A487" t="str">
            <v>8695 · Consulting Services</v>
          </cell>
          <cell r="H487" t="str">
            <v>8695 · Consulting Services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2500</v>
          </cell>
          <cell r="Q487">
            <v>2500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5000</v>
          </cell>
        </row>
        <row r="488">
          <cell r="A488" t="str">
            <v>Total Outside Services</v>
          </cell>
          <cell r="G488" t="str">
            <v>Total Outside Services</v>
          </cell>
          <cell r="J488">
            <v>0</v>
          </cell>
          <cell r="K488">
            <v>0</v>
          </cell>
          <cell r="L488">
            <v>5000</v>
          </cell>
          <cell r="M488">
            <v>0</v>
          </cell>
          <cell r="N488">
            <v>0</v>
          </cell>
          <cell r="O488">
            <v>0</v>
          </cell>
          <cell r="P488">
            <v>2500</v>
          </cell>
          <cell r="Q488">
            <v>2500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10000</v>
          </cell>
        </row>
        <row r="489">
          <cell r="A489" t="str">
            <v>Total IT-Technology</v>
          </cell>
          <cell r="F489" t="str">
            <v>Total IT-Technology</v>
          </cell>
          <cell r="J489">
            <v>14875</v>
          </cell>
          <cell r="K489">
            <v>14875</v>
          </cell>
          <cell r="L489">
            <v>19875</v>
          </cell>
          <cell r="M489">
            <v>15125</v>
          </cell>
          <cell r="N489">
            <v>15125</v>
          </cell>
          <cell r="O489">
            <v>15125</v>
          </cell>
          <cell r="P489">
            <v>17625</v>
          </cell>
          <cell r="Q489">
            <v>17625</v>
          </cell>
          <cell r="R489">
            <v>15125</v>
          </cell>
          <cell r="S489">
            <v>15125</v>
          </cell>
          <cell r="T489">
            <v>15125</v>
          </cell>
          <cell r="U489">
            <v>15125</v>
          </cell>
          <cell r="V489">
            <v>190750</v>
          </cell>
        </row>
        <row r="490">
          <cell r="F490" t="str">
            <v>Shareholder Income</v>
          </cell>
        </row>
        <row r="491">
          <cell r="A491" t="str">
            <v>8810 · Officer Wages</v>
          </cell>
          <cell r="G491" t="str">
            <v>8810 · Officer Wages</v>
          </cell>
          <cell r="J491">
            <v>12653.550000000001</v>
          </cell>
          <cell r="K491">
            <v>8435.7000000000007</v>
          </cell>
          <cell r="L491">
            <v>8435.7000000000007</v>
          </cell>
          <cell r="M491">
            <v>8435.7000000000007</v>
          </cell>
          <cell r="N491">
            <v>8435.7000000000007</v>
          </cell>
          <cell r="O491">
            <v>8435.7000000000007</v>
          </cell>
          <cell r="P491">
            <v>12653.550000000001</v>
          </cell>
          <cell r="Q491">
            <v>8435.7000000000007</v>
          </cell>
          <cell r="R491">
            <v>8435.7000000000007</v>
          </cell>
          <cell r="S491">
            <v>8435.7000000000007</v>
          </cell>
          <cell r="T491">
            <v>8435.7000000000007</v>
          </cell>
          <cell r="U491">
            <v>8435.7000000000007</v>
          </cell>
          <cell r="V491">
            <v>109664.09999999999</v>
          </cell>
        </row>
        <row r="492">
          <cell r="A492" t="str">
            <v>8850 · Shareholder Life Insurance</v>
          </cell>
          <cell r="G492" t="str">
            <v>8850 · Shareholder Life Insurance</v>
          </cell>
          <cell r="J492">
            <v>200</v>
          </cell>
          <cell r="K492">
            <v>200</v>
          </cell>
          <cell r="L492">
            <v>200</v>
          </cell>
          <cell r="M492">
            <v>200</v>
          </cell>
          <cell r="N492">
            <v>200</v>
          </cell>
          <cell r="O492">
            <v>200</v>
          </cell>
          <cell r="P492">
            <v>200</v>
          </cell>
          <cell r="Q492">
            <v>200</v>
          </cell>
          <cell r="R492">
            <v>200</v>
          </cell>
          <cell r="S492">
            <v>200</v>
          </cell>
          <cell r="T492">
            <v>200</v>
          </cell>
          <cell r="U492">
            <v>200</v>
          </cell>
          <cell r="V492">
            <v>2400</v>
          </cell>
        </row>
        <row r="493">
          <cell r="A493" t="str">
            <v>Total Shareholder Income</v>
          </cell>
          <cell r="F493" t="str">
            <v>Total Shareholder Income</v>
          </cell>
          <cell r="J493">
            <v>12853.550000000001</v>
          </cell>
          <cell r="K493">
            <v>8635.7000000000007</v>
          </cell>
          <cell r="L493">
            <v>8635.7000000000007</v>
          </cell>
          <cell r="M493">
            <v>8635.7000000000007</v>
          </cell>
          <cell r="N493">
            <v>8635.7000000000007</v>
          </cell>
          <cell r="O493">
            <v>8635.7000000000007</v>
          </cell>
          <cell r="P493">
            <v>12853.550000000001</v>
          </cell>
          <cell r="Q493">
            <v>8635.7000000000007</v>
          </cell>
          <cell r="R493">
            <v>8635.7000000000007</v>
          </cell>
          <cell r="S493">
            <v>8635.7000000000007</v>
          </cell>
          <cell r="T493">
            <v>8635.7000000000007</v>
          </cell>
          <cell r="U493">
            <v>8635.7000000000007</v>
          </cell>
          <cell r="V493">
            <v>112064.09999999999</v>
          </cell>
        </row>
        <row r="494">
          <cell r="F494" t="str">
            <v>Interest Expense</v>
          </cell>
        </row>
        <row r="495">
          <cell r="A495" t="str">
            <v>9210 · Int-Term Loan 50208600</v>
          </cell>
          <cell r="G495" t="str">
            <v>9210 · Int-Term Loan 50208600</v>
          </cell>
          <cell r="J495">
            <v>1100</v>
          </cell>
          <cell r="K495">
            <v>1100</v>
          </cell>
          <cell r="L495">
            <v>1100</v>
          </cell>
          <cell r="M495">
            <v>1100</v>
          </cell>
          <cell r="N495">
            <v>1100</v>
          </cell>
          <cell r="O495">
            <v>1100</v>
          </cell>
          <cell r="P495">
            <v>1100</v>
          </cell>
          <cell r="Q495">
            <v>1100</v>
          </cell>
          <cell r="R495">
            <v>1100</v>
          </cell>
          <cell r="S495">
            <v>1100</v>
          </cell>
          <cell r="T495">
            <v>1100</v>
          </cell>
          <cell r="U495">
            <v>1100</v>
          </cell>
          <cell r="V495">
            <v>13200</v>
          </cell>
        </row>
        <row r="496">
          <cell r="A496" t="str">
            <v>9220 · Interest - Auto</v>
          </cell>
          <cell r="G496" t="str">
            <v>9220 · Interest - Auto</v>
          </cell>
          <cell r="J496">
            <v>75</v>
          </cell>
          <cell r="K496">
            <v>75</v>
          </cell>
          <cell r="L496">
            <v>75</v>
          </cell>
          <cell r="M496">
            <v>75</v>
          </cell>
          <cell r="N496">
            <v>75</v>
          </cell>
          <cell r="O496">
            <v>75</v>
          </cell>
          <cell r="P496">
            <v>75</v>
          </cell>
          <cell r="Q496">
            <v>75</v>
          </cell>
          <cell r="R496">
            <v>75</v>
          </cell>
          <cell r="S496">
            <v>75</v>
          </cell>
          <cell r="T496">
            <v>75</v>
          </cell>
          <cell r="U496">
            <v>75</v>
          </cell>
          <cell r="V496">
            <v>900</v>
          </cell>
        </row>
        <row r="497">
          <cell r="A497" t="str">
            <v>9230 · Interest-Credit Line, 501165005</v>
          </cell>
          <cell r="G497" t="str">
            <v>9230 · Interest-Credit Line, 501165005</v>
          </cell>
          <cell r="J497">
            <v>600</v>
          </cell>
          <cell r="K497">
            <v>600</v>
          </cell>
          <cell r="L497">
            <v>600</v>
          </cell>
          <cell r="M497">
            <v>600</v>
          </cell>
          <cell r="N497">
            <v>600</v>
          </cell>
          <cell r="O497">
            <v>600</v>
          </cell>
          <cell r="P497">
            <v>600</v>
          </cell>
          <cell r="Q497">
            <v>600</v>
          </cell>
          <cell r="R497">
            <v>600</v>
          </cell>
          <cell r="S497">
            <v>600</v>
          </cell>
          <cell r="T497">
            <v>600</v>
          </cell>
          <cell r="U497">
            <v>600</v>
          </cell>
          <cell r="V497">
            <v>7200</v>
          </cell>
        </row>
        <row r="498">
          <cell r="A498" t="str">
            <v>9250 · Int-Furn Line (50188500)</v>
          </cell>
          <cell r="G498" t="str">
            <v>9250 · Int-Furn Line (50188500)</v>
          </cell>
          <cell r="J498">
            <v>675</v>
          </cell>
          <cell r="K498">
            <v>675</v>
          </cell>
          <cell r="L498">
            <v>675</v>
          </cell>
          <cell r="M498">
            <v>675</v>
          </cell>
          <cell r="N498">
            <v>675</v>
          </cell>
          <cell r="O498">
            <v>675</v>
          </cell>
          <cell r="P498">
            <v>675</v>
          </cell>
          <cell r="Q498">
            <v>675</v>
          </cell>
          <cell r="R498">
            <v>675</v>
          </cell>
          <cell r="S498">
            <v>675</v>
          </cell>
          <cell r="T498">
            <v>675</v>
          </cell>
          <cell r="U498">
            <v>675</v>
          </cell>
          <cell r="V498">
            <v>8100</v>
          </cell>
        </row>
        <row r="499">
          <cell r="A499" t="str">
            <v>9260 · Loan Closing Costs</v>
          </cell>
          <cell r="G499" t="str">
            <v>9260 · Loan Closing Costs</v>
          </cell>
          <cell r="J499">
            <v>100</v>
          </cell>
          <cell r="K499">
            <v>100</v>
          </cell>
          <cell r="L499">
            <v>100</v>
          </cell>
          <cell r="M499">
            <v>100</v>
          </cell>
          <cell r="N499">
            <v>100</v>
          </cell>
          <cell r="O499">
            <v>100</v>
          </cell>
          <cell r="P499">
            <v>100</v>
          </cell>
          <cell r="Q499">
            <v>100</v>
          </cell>
          <cell r="R499">
            <v>100</v>
          </cell>
          <cell r="S499">
            <v>100</v>
          </cell>
          <cell r="T499">
            <v>100</v>
          </cell>
          <cell r="U499">
            <v>100</v>
          </cell>
          <cell r="V499">
            <v>1200</v>
          </cell>
        </row>
        <row r="500">
          <cell r="A500" t="str">
            <v>Total Interest Expense</v>
          </cell>
          <cell r="F500" t="str">
            <v>Total Interest Expense</v>
          </cell>
          <cell r="J500">
            <v>2550</v>
          </cell>
          <cell r="K500">
            <v>2550</v>
          </cell>
          <cell r="L500">
            <v>2550</v>
          </cell>
          <cell r="M500">
            <v>2550</v>
          </cell>
          <cell r="N500">
            <v>2550</v>
          </cell>
          <cell r="O500">
            <v>2550</v>
          </cell>
          <cell r="P500">
            <v>2550</v>
          </cell>
          <cell r="Q500">
            <v>2550</v>
          </cell>
          <cell r="R500">
            <v>2550</v>
          </cell>
          <cell r="S500">
            <v>2550</v>
          </cell>
          <cell r="T500">
            <v>2550</v>
          </cell>
          <cell r="U500">
            <v>2550</v>
          </cell>
          <cell r="V500">
            <v>30600</v>
          </cell>
        </row>
        <row r="501">
          <cell r="F501" t="str">
            <v>Taxes</v>
          </cell>
        </row>
        <row r="502">
          <cell r="A502" t="str">
            <v>9420 · Business Tax</v>
          </cell>
          <cell r="G502" t="str">
            <v>9420 · Business Tax</v>
          </cell>
          <cell r="J502">
            <v>150</v>
          </cell>
          <cell r="K502">
            <v>150</v>
          </cell>
          <cell r="L502">
            <v>150</v>
          </cell>
          <cell r="M502">
            <v>150</v>
          </cell>
          <cell r="N502">
            <v>150</v>
          </cell>
          <cell r="O502">
            <v>150</v>
          </cell>
          <cell r="P502">
            <v>150</v>
          </cell>
          <cell r="Q502">
            <v>150</v>
          </cell>
          <cell r="R502">
            <v>150</v>
          </cell>
          <cell r="S502">
            <v>150</v>
          </cell>
          <cell r="T502">
            <v>150</v>
          </cell>
          <cell r="U502">
            <v>150</v>
          </cell>
          <cell r="V502">
            <v>1800</v>
          </cell>
        </row>
        <row r="503">
          <cell r="A503" t="str">
            <v>9430 · Property Taxes</v>
          </cell>
          <cell r="G503" t="str">
            <v>9430 · Property Taxes</v>
          </cell>
          <cell r="J503">
            <v>1700</v>
          </cell>
          <cell r="K503">
            <v>1700</v>
          </cell>
          <cell r="L503">
            <v>1700</v>
          </cell>
          <cell r="M503">
            <v>1700</v>
          </cell>
          <cell r="N503">
            <v>1700</v>
          </cell>
          <cell r="O503">
            <v>1700</v>
          </cell>
          <cell r="P503">
            <v>1700</v>
          </cell>
          <cell r="Q503">
            <v>1700</v>
          </cell>
          <cell r="R503">
            <v>1700</v>
          </cell>
          <cell r="S503">
            <v>1700</v>
          </cell>
          <cell r="T503">
            <v>1700</v>
          </cell>
          <cell r="U503">
            <v>1700</v>
          </cell>
          <cell r="V503">
            <v>20400</v>
          </cell>
        </row>
        <row r="504">
          <cell r="A504" t="str">
            <v>9450 · Tangible</v>
          </cell>
          <cell r="G504" t="str">
            <v>9450 · Tangible</v>
          </cell>
          <cell r="J504">
            <v>20</v>
          </cell>
          <cell r="K504">
            <v>20</v>
          </cell>
          <cell r="L504">
            <v>20</v>
          </cell>
          <cell r="M504">
            <v>20</v>
          </cell>
          <cell r="N504">
            <v>20</v>
          </cell>
          <cell r="O504">
            <v>20</v>
          </cell>
          <cell r="P504">
            <v>20</v>
          </cell>
          <cell r="Q504">
            <v>20</v>
          </cell>
          <cell r="R504">
            <v>20</v>
          </cell>
          <cell r="S504">
            <v>20</v>
          </cell>
          <cell r="T504">
            <v>20</v>
          </cell>
          <cell r="U504">
            <v>20</v>
          </cell>
          <cell r="V504">
            <v>240</v>
          </cell>
        </row>
        <row r="505">
          <cell r="A505" t="str">
            <v>Total Taxes</v>
          </cell>
          <cell r="F505" t="str">
            <v>Total Taxes</v>
          </cell>
          <cell r="J505">
            <v>1870</v>
          </cell>
          <cell r="K505">
            <v>1870</v>
          </cell>
          <cell r="L505">
            <v>1870</v>
          </cell>
          <cell r="M505">
            <v>1870</v>
          </cell>
          <cell r="N505">
            <v>1870</v>
          </cell>
          <cell r="O505">
            <v>1870</v>
          </cell>
          <cell r="P505">
            <v>1870</v>
          </cell>
          <cell r="Q505">
            <v>1870</v>
          </cell>
          <cell r="R505">
            <v>1870</v>
          </cell>
          <cell r="S505">
            <v>1870</v>
          </cell>
          <cell r="T505">
            <v>1870</v>
          </cell>
          <cell r="U505">
            <v>1870</v>
          </cell>
          <cell r="V505">
            <v>22440</v>
          </cell>
        </row>
        <row r="506">
          <cell r="E506" t="str">
            <v>Total Expense</v>
          </cell>
          <cell r="J506">
            <v>481150.49844546401</v>
          </cell>
          <cell r="K506">
            <v>386600.72454435244</v>
          </cell>
          <cell r="L506">
            <v>395888.27470997995</v>
          </cell>
          <cell r="M506">
            <v>396672.5389952939</v>
          </cell>
          <cell r="N506">
            <v>389511.78951308876</v>
          </cell>
          <cell r="O506">
            <v>391621.5493331764</v>
          </cell>
          <cell r="P506">
            <v>506542.87549701461</v>
          </cell>
          <cell r="Q506">
            <v>405193.22297958721</v>
          </cell>
          <cell r="R506">
            <v>405478.79306377424</v>
          </cell>
          <cell r="S506">
            <v>404347.42380793154</v>
          </cell>
          <cell r="T506">
            <v>408307.85698097793</v>
          </cell>
          <cell r="U506">
            <v>403785.7771167449</v>
          </cell>
          <cell r="V506">
            <v>4975101.3249873854</v>
          </cell>
        </row>
        <row r="507">
          <cell r="A507" t="str">
            <v>NET ORDINARY INCOME</v>
          </cell>
          <cell r="C507" t="str">
            <v>Net Ordinary Income</v>
          </cell>
          <cell r="J507">
            <v>-140063.83525244385</v>
          </cell>
          <cell r="K507">
            <v>-378.695238065382</v>
          </cell>
          <cell r="L507">
            <v>39085.934472505993</v>
          </cell>
          <cell r="M507">
            <v>55349.144066546811</v>
          </cell>
          <cell r="N507">
            <v>78628.439668884152</v>
          </cell>
          <cell r="O507">
            <v>97758.011087396007</v>
          </cell>
          <cell r="P507">
            <v>-31526.406034624553</v>
          </cell>
          <cell r="Q507">
            <v>112335.51755664492</v>
          </cell>
          <cell r="R507">
            <v>122745.51328725077</v>
          </cell>
          <cell r="S507">
            <v>154303.47644390183</v>
          </cell>
          <cell r="T507">
            <v>126162.06134784606</v>
          </cell>
          <cell r="U507">
            <v>97282.665810028207</v>
          </cell>
          <cell r="V507">
            <v>711681.82721586898</v>
          </cell>
        </row>
        <row r="508">
          <cell r="C508" t="str">
            <v>Other Income/Expense</v>
          </cell>
        </row>
        <row r="509">
          <cell r="D509" t="str">
            <v>Other Income</v>
          </cell>
        </row>
        <row r="510">
          <cell r="E510" t="str">
            <v>Other Income</v>
          </cell>
        </row>
        <row r="511">
          <cell r="A511" t="str">
            <v>9010 · Finance Fee Income</v>
          </cell>
          <cell r="F511" t="str">
            <v>9010 · Finance Fee Income</v>
          </cell>
          <cell r="J511">
            <v>3000</v>
          </cell>
          <cell r="K511">
            <v>3000</v>
          </cell>
          <cell r="L511">
            <v>3000</v>
          </cell>
          <cell r="M511">
            <v>3000</v>
          </cell>
          <cell r="N511">
            <v>3000</v>
          </cell>
          <cell r="O511">
            <v>3000</v>
          </cell>
          <cell r="P511">
            <v>3000</v>
          </cell>
          <cell r="Q511">
            <v>3000</v>
          </cell>
          <cell r="R511">
            <v>3000</v>
          </cell>
          <cell r="S511">
            <v>3000</v>
          </cell>
          <cell r="T511">
            <v>3000</v>
          </cell>
          <cell r="U511">
            <v>3000</v>
          </cell>
          <cell r="V511">
            <v>36000</v>
          </cell>
        </row>
        <row r="512">
          <cell r="A512" t="str">
            <v>9020 · Gain on Assets</v>
          </cell>
          <cell r="F512" t="str">
            <v>9020 · Gain on Assets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</row>
        <row r="513">
          <cell r="A513" t="str">
            <v>Total Other Income</v>
          </cell>
          <cell r="E513" t="str">
            <v>Total Other Income</v>
          </cell>
          <cell r="J513">
            <v>3000</v>
          </cell>
          <cell r="K513">
            <v>3000</v>
          </cell>
          <cell r="L513">
            <v>3000</v>
          </cell>
          <cell r="M513">
            <v>3000</v>
          </cell>
          <cell r="N513">
            <v>3000</v>
          </cell>
          <cell r="O513">
            <v>3000</v>
          </cell>
          <cell r="P513">
            <v>3000</v>
          </cell>
          <cell r="Q513">
            <v>3000</v>
          </cell>
          <cell r="R513">
            <v>3000</v>
          </cell>
          <cell r="S513">
            <v>3000</v>
          </cell>
          <cell r="T513">
            <v>3000</v>
          </cell>
          <cell r="U513">
            <v>3000</v>
          </cell>
          <cell r="V513">
            <v>36000</v>
          </cell>
        </row>
        <row r="514">
          <cell r="D514" t="str">
            <v>Total Other Income</v>
          </cell>
          <cell r="J514">
            <v>3000</v>
          </cell>
          <cell r="K514">
            <v>3000</v>
          </cell>
          <cell r="L514">
            <v>3000</v>
          </cell>
          <cell r="M514">
            <v>3000</v>
          </cell>
          <cell r="N514">
            <v>3000</v>
          </cell>
          <cell r="O514">
            <v>3000</v>
          </cell>
          <cell r="P514">
            <v>3000</v>
          </cell>
          <cell r="Q514">
            <v>3000</v>
          </cell>
          <cell r="R514">
            <v>3000</v>
          </cell>
          <cell r="S514">
            <v>3000</v>
          </cell>
          <cell r="T514">
            <v>3000</v>
          </cell>
          <cell r="U514">
            <v>3000</v>
          </cell>
          <cell r="V514">
            <v>36000</v>
          </cell>
        </row>
        <row r="515">
          <cell r="C515" t="str">
            <v>Net Other Income</v>
          </cell>
          <cell r="J515">
            <v>3000</v>
          </cell>
          <cell r="K515">
            <v>3000</v>
          </cell>
          <cell r="L515">
            <v>3000</v>
          </cell>
          <cell r="M515">
            <v>3000</v>
          </cell>
          <cell r="N515">
            <v>3000</v>
          </cell>
          <cell r="O515">
            <v>3000</v>
          </cell>
          <cell r="P515">
            <v>3000</v>
          </cell>
          <cell r="Q515">
            <v>3000</v>
          </cell>
          <cell r="R515">
            <v>3000</v>
          </cell>
          <cell r="S515">
            <v>3000</v>
          </cell>
          <cell r="T515">
            <v>3000</v>
          </cell>
          <cell r="U515">
            <v>3000</v>
          </cell>
          <cell r="V515">
            <v>36000</v>
          </cell>
        </row>
        <row r="516">
          <cell r="A516" t="str">
            <v>Net Income</v>
          </cell>
          <cell r="B516" t="str">
            <v>Net Income</v>
          </cell>
          <cell r="J516">
            <v>-137063.83525244385</v>
          </cell>
          <cell r="K516">
            <v>2621.304761934618</v>
          </cell>
          <cell r="L516">
            <v>42085.934472505993</v>
          </cell>
          <cell r="M516">
            <v>58349.144066546811</v>
          </cell>
          <cell r="N516">
            <v>81628.439668884152</v>
          </cell>
          <cell r="O516">
            <v>100758.01108739601</v>
          </cell>
          <cell r="P516">
            <v>-28526.406034624553</v>
          </cell>
          <cell r="Q516">
            <v>115335.51755664492</v>
          </cell>
          <cell r="R516">
            <v>125745.51328725077</v>
          </cell>
          <cell r="S516">
            <v>157303.47644390183</v>
          </cell>
          <cell r="T516">
            <v>129162.06134784606</v>
          </cell>
          <cell r="U516">
            <v>100282.66581002821</v>
          </cell>
          <cell r="V516">
            <v>747681.82721586898</v>
          </cell>
        </row>
        <row r="518">
          <cell r="B518" t="str">
            <v>BALANCE SHEET</v>
          </cell>
        </row>
        <row r="519">
          <cell r="C519" t="str">
            <v>ASSETS</v>
          </cell>
        </row>
        <row r="520">
          <cell r="D520" t="str">
            <v>Current Assets</v>
          </cell>
        </row>
        <row r="521">
          <cell r="E521" t="str">
            <v>Checking/Savings</v>
          </cell>
        </row>
        <row r="522">
          <cell r="F522" t="str">
            <v>Checking Accts</v>
          </cell>
        </row>
        <row r="523">
          <cell r="G523" t="str">
            <v>1010 · Orange Bank Operating ****0022</v>
          </cell>
        </row>
        <row r="524">
          <cell r="G524" t="str">
            <v>1020 · Orange Bank *****0803_Merchant</v>
          </cell>
        </row>
        <row r="525">
          <cell r="G525" t="str">
            <v>1030 · Orange Legal 401K</v>
          </cell>
        </row>
        <row r="526">
          <cell r="G526" t="str">
            <v>1040 · 1000 Orange Bank Commissions</v>
          </cell>
        </row>
        <row r="527">
          <cell r="G527" t="str">
            <v>1050 · Pay Pal Account</v>
          </cell>
        </row>
        <row r="528">
          <cell r="G528" t="str">
            <v>1060 · Process Service Account</v>
          </cell>
        </row>
        <row r="529">
          <cell r="F529" t="str">
            <v>Total Checking Accts</v>
          </cell>
        </row>
        <row r="530">
          <cell r="F530" t="str">
            <v>1070 · Expense Reimb Wash</v>
          </cell>
        </row>
        <row r="531">
          <cell r="F531" t="str">
            <v>1090 · Petty Cash</v>
          </cell>
        </row>
        <row r="532">
          <cell r="E532" t="str">
            <v>Total Checking/Savings</v>
          </cell>
        </row>
        <row r="533">
          <cell r="E533" t="str">
            <v>Accounts Receivable</v>
          </cell>
        </row>
        <row r="534">
          <cell r="F534" t="str">
            <v>Accounts Receivable</v>
          </cell>
        </row>
        <row r="535">
          <cell r="E535" t="str">
            <v>Total Accounts Receivable</v>
          </cell>
        </row>
        <row r="536">
          <cell r="E536" t="str">
            <v>Other Current Assets</v>
          </cell>
        </row>
        <row r="537">
          <cell r="F537" t="str">
            <v>Due from Others</v>
          </cell>
        </row>
        <row r="538">
          <cell r="G538" t="str">
            <v>1414 · Third Party Vendors</v>
          </cell>
          <cell r="V538">
            <v>0</v>
          </cell>
        </row>
        <row r="539">
          <cell r="G539" t="str">
            <v>1416 · Smith/Security Deposit</v>
          </cell>
          <cell r="V539">
            <v>0</v>
          </cell>
        </row>
        <row r="540">
          <cell r="G540" t="str">
            <v>1418 · S. Revell</v>
          </cell>
          <cell r="V540">
            <v>0</v>
          </cell>
        </row>
        <row r="541">
          <cell r="F541" t="str">
            <v>Total Due from Others</v>
          </cell>
        </row>
        <row r="542">
          <cell r="F542" t="str">
            <v>Prepaid Expenses</v>
          </cell>
        </row>
        <row r="543">
          <cell r="G543" t="str">
            <v>1424 · Prepaid Process Service</v>
          </cell>
        </row>
        <row r="544">
          <cell r="G544" t="str">
            <v>1426 · Other Prepaid Expenses</v>
          </cell>
        </row>
        <row r="545">
          <cell r="G545" t="str">
            <v>1428 · Advance Rent</v>
          </cell>
        </row>
        <row r="546">
          <cell r="F546" t="str">
            <v>Total Prepaid Expenses</v>
          </cell>
        </row>
        <row r="547">
          <cell r="F547" t="str">
            <v>Security/Utility Deposits</v>
          </cell>
        </row>
        <row r="548">
          <cell r="G548" t="str">
            <v>1430 · Miami - Downtown</v>
          </cell>
        </row>
        <row r="549">
          <cell r="G549" t="str">
            <v>Security/Utility Deposits - Other</v>
          </cell>
        </row>
        <row r="550">
          <cell r="F550" t="str">
            <v>Total Security/Utility Deposits</v>
          </cell>
        </row>
        <row r="551">
          <cell r="F551" t="str">
            <v>1438 · Undeposited Funds</v>
          </cell>
        </row>
        <row r="552">
          <cell r="E552" t="str">
            <v>Total Other Current Assets</v>
          </cell>
        </row>
        <row r="553">
          <cell r="D553" t="str">
            <v>Total Current Assets</v>
          </cell>
        </row>
        <row r="554">
          <cell r="D554" t="str">
            <v>Fixed Assets</v>
          </cell>
        </row>
        <row r="555">
          <cell r="E555" t="str">
            <v>1509 · Virtual Server Lease</v>
          </cell>
        </row>
        <row r="556">
          <cell r="E556" t="str">
            <v>1500 · Fixed Assets</v>
          </cell>
        </row>
        <row r="557">
          <cell r="F557" t="str">
            <v>Gainesville</v>
          </cell>
        </row>
        <row r="558">
          <cell r="G558" t="str">
            <v>1504 · Office Equipment</v>
          </cell>
        </row>
        <row r="559">
          <cell r="F559" t="str">
            <v>Total Gainesville</v>
          </cell>
        </row>
        <row r="560">
          <cell r="F560" t="str">
            <v>Altamonte Springs</v>
          </cell>
        </row>
        <row r="561">
          <cell r="G561" t="str">
            <v>1508 · Office Furniture and Fixtures</v>
          </cell>
        </row>
        <row r="562">
          <cell r="F562" t="str">
            <v>Total Altamonte Springs</v>
          </cell>
        </row>
        <row r="563">
          <cell r="F563" t="str">
            <v>Daytona</v>
          </cell>
        </row>
        <row r="564">
          <cell r="G564" t="str">
            <v>1512 · Office Furniture and Fixtures</v>
          </cell>
        </row>
        <row r="565">
          <cell r="F565" t="str">
            <v>Total Daytona</v>
          </cell>
        </row>
        <row r="566">
          <cell r="F566" t="str">
            <v>Ft. Myers</v>
          </cell>
        </row>
        <row r="567">
          <cell r="G567" t="str">
            <v>1516 · Office Furniture</v>
          </cell>
        </row>
        <row r="568">
          <cell r="F568" t="str">
            <v>Total Ft. Myers</v>
          </cell>
        </row>
        <row r="569">
          <cell r="F569" t="str">
            <v>Fort Lauderdale</v>
          </cell>
        </row>
        <row r="570">
          <cell r="G570" t="str">
            <v>1520 · Office Equipment</v>
          </cell>
        </row>
        <row r="571">
          <cell r="G571" t="str">
            <v>1522 · Office Furniture and Fixtures</v>
          </cell>
        </row>
        <row r="572">
          <cell r="G572" t="str">
            <v>1524 · Leasehold Improvements</v>
          </cell>
        </row>
        <row r="573">
          <cell r="F573" t="str">
            <v>Total Fort Lauderdale</v>
          </cell>
        </row>
        <row r="574">
          <cell r="F574" t="str">
            <v>Jacksonville</v>
          </cell>
        </row>
        <row r="575">
          <cell r="G575" t="str">
            <v>1528 · Tenant Improvements</v>
          </cell>
        </row>
        <row r="576">
          <cell r="G576" t="str">
            <v>1530 · Office Equipment</v>
          </cell>
        </row>
        <row r="577">
          <cell r="G577" t="str">
            <v>1532 · Office Furniture and Fixtures</v>
          </cell>
        </row>
        <row r="578">
          <cell r="F578" t="str">
            <v>Total Jacksonville</v>
          </cell>
        </row>
        <row r="579">
          <cell r="F579" t="str">
            <v>Melbourne</v>
          </cell>
        </row>
        <row r="580">
          <cell r="G580" t="str">
            <v>1536 · Office Equipment</v>
          </cell>
        </row>
        <row r="581">
          <cell r="F581" t="str">
            <v>Total Melbourne</v>
          </cell>
        </row>
        <row r="582">
          <cell r="F582" t="str">
            <v>Miami</v>
          </cell>
        </row>
        <row r="583">
          <cell r="G583" t="str">
            <v>1542 · Office Equipment</v>
          </cell>
        </row>
        <row r="584">
          <cell r="G584" t="str">
            <v>1544 · Office Furniture and Fixtures</v>
          </cell>
        </row>
        <row r="585">
          <cell r="F585" t="str">
            <v>Total Miami</v>
          </cell>
        </row>
        <row r="586">
          <cell r="F586" t="str">
            <v>Orlando</v>
          </cell>
        </row>
        <row r="587">
          <cell r="G587" t="str">
            <v>1548 · Land Rover</v>
          </cell>
        </row>
        <row r="588">
          <cell r="G588" t="str">
            <v>1550 · Software</v>
          </cell>
        </row>
        <row r="589">
          <cell r="G589" t="str">
            <v>1552 · Leasehold Impovements</v>
          </cell>
        </row>
        <row r="590">
          <cell r="G590" t="str">
            <v>1554 · Office Equipment</v>
          </cell>
        </row>
        <row r="591">
          <cell r="G591" t="str">
            <v>1556 · Office Furniture &amp; Fixtures</v>
          </cell>
        </row>
        <row r="592">
          <cell r="G592" t="str">
            <v>1558 · Office Vehicle</v>
          </cell>
        </row>
        <row r="593">
          <cell r="G593" t="str">
            <v>Orlando - Other</v>
          </cell>
        </row>
        <row r="594">
          <cell r="F594" t="str">
            <v>Total Orlando</v>
          </cell>
        </row>
        <row r="595">
          <cell r="F595" t="str">
            <v>Tampa</v>
          </cell>
        </row>
        <row r="596">
          <cell r="G596" t="str">
            <v>1562 · Office Equipment</v>
          </cell>
        </row>
        <row r="597">
          <cell r="G597" t="str">
            <v>1564 · Office Furniture &amp; Fixtures</v>
          </cell>
        </row>
        <row r="598">
          <cell r="F598" t="str">
            <v>Total Tampa</v>
          </cell>
        </row>
        <row r="599">
          <cell r="F599" t="str">
            <v>Trial Tech</v>
          </cell>
        </row>
        <row r="600">
          <cell r="G600" t="str">
            <v>1572 · Equipment</v>
          </cell>
        </row>
        <row r="601">
          <cell r="G601" t="str">
            <v>Trial Tech - Other</v>
          </cell>
        </row>
        <row r="602">
          <cell r="F602" t="str">
            <v>Total Trial Tech</v>
          </cell>
        </row>
        <row r="603">
          <cell r="E603" t="str">
            <v>Total 1500 · Fixed Assets</v>
          </cell>
        </row>
        <row r="604">
          <cell r="E604" t="str">
            <v>1574 · Tavares</v>
          </cell>
        </row>
        <row r="605">
          <cell r="E605" t="str">
            <v>1580 · xAccumulated Depreciation</v>
          </cell>
        </row>
        <row r="606">
          <cell r="D606" t="str">
            <v>Total Fixed Assets</v>
          </cell>
        </row>
        <row r="607">
          <cell r="D607" t="str">
            <v>Other Assets</v>
          </cell>
        </row>
        <row r="608">
          <cell r="E608" t="str">
            <v>1710 · Investment-Revolutionary Text</v>
          </cell>
        </row>
        <row r="609">
          <cell r="E609" t="str">
            <v>1730 · DUE FROM SHAREHOLDER - E COL DR</v>
          </cell>
        </row>
        <row r="610">
          <cell r="E610" t="str">
            <v>1740 · Investment - One Litigation Svc</v>
          </cell>
        </row>
        <row r="611">
          <cell r="D611" t="str">
            <v>Total Other Assets</v>
          </cell>
        </row>
        <row r="612">
          <cell r="C612" t="str">
            <v>TOTAL ASSETS</v>
          </cell>
        </row>
        <row r="613">
          <cell r="C613" t="str">
            <v>LIABILITIES &amp; EQUITY</v>
          </cell>
        </row>
        <row r="614">
          <cell r="D614" t="str">
            <v>Liabilities</v>
          </cell>
        </row>
        <row r="615">
          <cell r="E615" t="str">
            <v>Current Liabilities</v>
          </cell>
        </row>
        <row r="616">
          <cell r="F616" t="str">
            <v>Accounts Payable</v>
          </cell>
        </row>
        <row r="617">
          <cell r="G617" t="str">
            <v>2002 · Accounts Payable</v>
          </cell>
          <cell r="V617">
            <v>0</v>
          </cell>
        </row>
        <row r="618">
          <cell r="G618" t="str">
            <v>2004 · Commissions Payable</v>
          </cell>
          <cell r="V618">
            <v>0</v>
          </cell>
        </row>
        <row r="619">
          <cell r="G619" t="str">
            <v>2006 · Process Service Payable</v>
          </cell>
          <cell r="V619">
            <v>0</v>
          </cell>
        </row>
        <row r="620">
          <cell r="F620" t="str">
            <v>Total Accounts Payable</v>
          </cell>
        </row>
        <row r="621">
          <cell r="F621" t="str">
            <v>Credit Cards</v>
          </cell>
        </row>
        <row r="622">
          <cell r="G622" t="str">
            <v>AMEX Cards (32004)</v>
          </cell>
        </row>
        <row r="623">
          <cell r="H623" t="str">
            <v>2158 · **B. Jaffe</v>
          </cell>
          <cell r="V623">
            <v>0</v>
          </cell>
        </row>
        <row r="624">
          <cell r="H624" t="str">
            <v>2110 · **R. Barrett - 3010</v>
          </cell>
          <cell r="V624">
            <v>0</v>
          </cell>
        </row>
        <row r="625">
          <cell r="H625" t="str">
            <v>2120 · AMEX**Bobbie - 2004</v>
          </cell>
          <cell r="V625">
            <v>0</v>
          </cell>
        </row>
        <row r="626">
          <cell r="H626" t="str">
            <v>2124 · AMEX**C. Decker - 1220</v>
          </cell>
          <cell r="V626">
            <v>0</v>
          </cell>
        </row>
        <row r="627">
          <cell r="H627" t="str">
            <v>2126 · AMEX**C. Harrison - 1071</v>
          </cell>
          <cell r="V627">
            <v>0</v>
          </cell>
        </row>
        <row r="628">
          <cell r="H628" t="str">
            <v>2128 · AMEX**C. Hill - 1238</v>
          </cell>
          <cell r="V628">
            <v>0</v>
          </cell>
        </row>
        <row r="629">
          <cell r="H629" t="str">
            <v>2130 · AMEX**D. Keeney - 1287</v>
          </cell>
          <cell r="V629">
            <v>0</v>
          </cell>
        </row>
        <row r="630">
          <cell r="H630" t="str">
            <v>2132 · AMEX**E. Braunschneider -1170</v>
          </cell>
          <cell r="V630">
            <v>0</v>
          </cell>
        </row>
        <row r="631">
          <cell r="H631" t="str">
            <v>2134 · AMEX**M. Breen - 1253</v>
          </cell>
          <cell r="V631">
            <v>0</v>
          </cell>
        </row>
        <row r="632">
          <cell r="H632" t="str">
            <v>2138 · AMEX**J. Pellerin - 1329</v>
          </cell>
          <cell r="V632">
            <v>0</v>
          </cell>
        </row>
        <row r="633">
          <cell r="H633" t="str">
            <v>2140 · AMEX**K. Erwin - 1295</v>
          </cell>
          <cell r="V633">
            <v>0</v>
          </cell>
        </row>
        <row r="634">
          <cell r="H634" t="str">
            <v>2142 · AMEX**K. Hutto - 1261</v>
          </cell>
          <cell r="V634">
            <v>0</v>
          </cell>
        </row>
        <row r="635">
          <cell r="H635" t="str">
            <v>2146 · AMEX**L.Taylor - 1345</v>
          </cell>
          <cell r="V635">
            <v>0</v>
          </cell>
        </row>
        <row r="636">
          <cell r="H636" t="str">
            <v>2148 · AMEX**M. Graham  - 1212</v>
          </cell>
          <cell r="V636">
            <v>0</v>
          </cell>
        </row>
        <row r="637">
          <cell r="H637" t="str">
            <v>2154 · AMEX**P. Smith - 1121</v>
          </cell>
          <cell r="V637">
            <v>0</v>
          </cell>
        </row>
        <row r="638">
          <cell r="H638" t="str">
            <v>2156 · AMEX**T. Smith - 1311</v>
          </cell>
          <cell r="V638">
            <v>0</v>
          </cell>
        </row>
        <row r="639">
          <cell r="G639" t="str">
            <v>Total AMEX Cards (32004)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</row>
        <row r="640">
          <cell r="G640" t="str">
            <v>Credit Cards</v>
          </cell>
        </row>
        <row r="641">
          <cell r="H641" t="str">
            <v>AMEX**32004</v>
          </cell>
        </row>
        <row r="642">
          <cell r="I642" t="str">
            <v>A. Silberman - 1303</v>
          </cell>
          <cell r="V642">
            <v>0</v>
          </cell>
        </row>
        <row r="643">
          <cell r="I643" t="str">
            <v>C. Childers-1139</v>
          </cell>
          <cell r="V643">
            <v>0</v>
          </cell>
        </row>
        <row r="644">
          <cell r="I644" t="str">
            <v>C. Hill-1238</v>
          </cell>
          <cell r="V644">
            <v>0</v>
          </cell>
        </row>
        <row r="645">
          <cell r="I645" t="str">
            <v>D. Keeney-1287</v>
          </cell>
          <cell r="V645">
            <v>0</v>
          </cell>
        </row>
        <row r="646">
          <cell r="I646" t="str">
            <v>M. Breen-1253</v>
          </cell>
          <cell r="V646">
            <v>0</v>
          </cell>
        </row>
        <row r="647">
          <cell r="I647" t="str">
            <v>R. Barrett-2004</v>
          </cell>
          <cell r="V647">
            <v>0</v>
          </cell>
        </row>
        <row r="648">
          <cell r="I648" t="str">
            <v>T. Smith-1311</v>
          </cell>
          <cell r="V648">
            <v>0</v>
          </cell>
        </row>
        <row r="649">
          <cell r="I649" t="str">
            <v>AMEX**32004 - Other</v>
          </cell>
          <cell r="V649">
            <v>0</v>
          </cell>
        </row>
        <row r="650">
          <cell r="H650" t="str">
            <v>Total AMEX**32004</v>
          </cell>
          <cell r="V650">
            <v>0</v>
          </cell>
        </row>
        <row r="651">
          <cell r="G651" t="str">
            <v>Total Credit Cards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</row>
        <row r="652">
          <cell r="F652" t="str">
            <v>Total Credit Cards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</row>
        <row r="653">
          <cell r="F653" t="str">
            <v>Other Current Liabilities</v>
          </cell>
        </row>
        <row r="654">
          <cell r="G654" t="str">
            <v>2005 · Florida Sales Tax Payable</v>
          </cell>
        </row>
        <row r="655">
          <cell r="G655" t="str">
            <v>2010 · New Line of Credit (50208600)</v>
          </cell>
        </row>
        <row r="656">
          <cell r="G656" t="str">
            <v>Unearned Receipts</v>
          </cell>
        </row>
        <row r="657">
          <cell r="H657" t="str">
            <v>2020 · Retainers</v>
          </cell>
        </row>
        <row r="658">
          <cell r="H658" t="str">
            <v>2025 · Unearned Income/Retainers-DNU</v>
          </cell>
        </row>
        <row r="659">
          <cell r="H659" t="str">
            <v>2030 · Overpayments</v>
          </cell>
        </row>
        <row r="660">
          <cell r="H660" t="str">
            <v>Unearned Receipts - Other</v>
          </cell>
        </row>
        <row r="661">
          <cell r="G661" t="str">
            <v>Total Unearned Receipts</v>
          </cell>
        </row>
        <row r="662">
          <cell r="G662" t="str">
            <v>2035 · 401K EE Payable</v>
          </cell>
        </row>
        <row r="663">
          <cell r="G663" t="str">
            <v>2040 · 401K ER Match Payable</v>
          </cell>
        </row>
        <row r="664">
          <cell r="G664" t="str">
            <v>2055 · DBP Payable</v>
          </cell>
        </row>
        <row r="665">
          <cell r="G665" t="str">
            <v>2065 · Furn &amp; Fixtures (50188500)</v>
          </cell>
        </row>
        <row r="666">
          <cell r="G666" t="str">
            <v>2075 · Health Insurance Payable</v>
          </cell>
        </row>
        <row r="667">
          <cell r="G667" t="str">
            <v>2080 · Shareholder Loan</v>
          </cell>
        </row>
        <row r="668">
          <cell r="G668" t="str">
            <v>2085 · Suspense/Temporary</v>
          </cell>
        </row>
        <row r="669">
          <cell r="F669" t="str">
            <v>Total Other Current Liabilities</v>
          </cell>
        </row>
        <row r="670">
          <cell r="E670" t="str">
            <v>Total Current Liabilities</v>
          </cell>
        </row>
        <row r="671">
          <cell r="E671" t="str">
            <v>Long Term Liabilities</v>
          </cell>
        </row>
        <row r="672">
          <cell r="F672" t="str">
            <v>2702 · Term Loan (50208600)</v>
          </cell>
        </row>
        <row r="673">
          <cell r="F673" t="str">
            <v>2704 · Auto Loan (Due to Owner)</v>
          </cell>
        </row>
        <row r="674">
          <cell r="E674" t="str">
            <v>Total Long Term Liabilities</v>
          </cell>
        </row>
        <row r="675">
          <cell r="D675" t="str">
            <v>Total Liabilities</v>
          </cell>
        </row>
        <row r="676">
          <cell r="D676" t="str">
            <v>Equity</v>
          </cell>
        </row>
        <row r="677">
          <cell r="E677" t="str">
            <v>3010 · Capital Stock</v>
          </cell>
        </row>
        <row r="678">
          <cell r="E678" t="str">
            <v>3020 · Distributions</v>
          </cell>
        </row>
        <row r="679">
          <cell r="E679" t="str">
            <v>3040 · Retained Earnings</v>
          </cell>
        </row>
        <row r="680">
          <cell r="E680" t="str">
            <v>Net Income</v>
          </cell>
        </row>
        <row r="681">
          <cell r="D681" t="str">
            <v>Total Equity</v>
          </cell>
        </row>
        <row r="682">
          <cell r="C682" t="str">
            <v>TOTAL LIABILITIES &amp; EQUITY</v>
          </cell>
        </row>
      </sheetData>
      <sheetData sheetId="1">
        <row r="6">
          <cell r="A6">
            <v>42009</v>
          </cell>
          <cell r="B6">
            <v>1</v>
          </cell>
          <cell r="C6" t="str">
            <v>Jan 15</v>
          </cell>
          <cell r="E6">
            <v>1</v>
          </cell>
          <cell r="F6" t="str">
            <v>Jan 15</v>
          </cell>
        </row>
        <row r="7">
          <cell r="A7">
            <v>42016</v>
          </cell>
          <cell r="B7">
            <v>1</v>
          </cell>
          <cell r="C7" t="str">
            <v>Jan 15</v>
          </cell>
          <cell r="E7">
            <v>2</v>
          </cell>
          <cell r="F7" t="str">
            <v>Feb 15</v>
          </cell>
        </row>
        <row r="8">
          <cell r="A8">
            <v>42023</v>
          </cell>
          <cell r="B8">
            <v>1</v>
          </cell>
          <cell r="C8" t="str">
            <v>Jan 15</v>
          </cell>
          <cell r="E8">
            <v>3</v>
          </cell>
          <cell r="F8" t="str">
            <v>Mar 15</v>
          </cell>
        </row>
        <row r="9">
          <cell r="A9">
            <v>42030</v>
          </cell>
          <cell r="B9">
            <v>1</v>
          </cell>
          <cell r="C9" t="str">
            <v>Jan 15</v>
          </cell>
          <cell r="E9">
            <v>4</v>
          </cell>
          <cell r="F9" t="str">
            <v>Apr 15</v>
          </cell>
        </row>
        <row r="10">
          <cell r="A10">
            <v>42037</v>
          </cell>
          <cell r="B10">
            <v>2</v>
          </cell>
          <cell r="C10" t="str">
            <v>Feb 15</v>
          </cell>
          <cell r="E10">
            <v>5</v>
          </cell>
          <cell r="F10" t="str">
            <v>May 15</v>
          </cell>
        </row>
        <row r="11">
          <cell r="A11">
            <v>42044</v>
          </cell>
          <cell r="B11">
            <v>2</v>
          </cell>
          <cell r="C11" t="str">
            <v>Feb 15</v>
          </cell>
          <cell r="E11">
            <v>6</v>
          </cell>
          <cell r="F11" t="str">
            <v>Jun 15</v>
          </cell>
        </row>
        <row r="12">
          <cell r="A12">
            <v>42051</v>
          </cell>
          <cell r="B12">
            <v>2</v>
          </cell>
          <cell r="C12" t="str">
            <v>Feb 15</v>
          </cell>
          <cell r="E12">
            <v>7</v>
          </cell>
          <cell r="F12" t="str">
            <v>Jul 15</v>
          </cell>
        </row>
        <row r="13">
          <cell r="A13">
            <v>42058</v>
          </cell>
          <cell r="B13">
            <v>2</v>
          </cell>
          <cell r="C13" t="str">
            <v>Feb 15</v>
          </cell>
          <cell r="E13">
            <v>8</v>
          </cell>
          <cell r="F13" t="str">
            <v>Aug 15</v>
          </cell>
        </row>
        <row r="14">
          <cell r="A14">
            <v>42065</v>
          </cell>
          <cell r="B14">
            <v>3</v>
          </cell>
          <cell r="C14" t="str">
            <v>Mar 15</v>
          </cell>
          <cell r="E14">
            <v>9</v>
          </cell>
          <cell r="F14" t="str">
            <v>Sep 15</v>
          </cell>
        </row>
        <row r="15">
          <cell r="A15">
            <v>42072</v>
          </cell>
          <cell r="B15">
            <v>3</v>
          </cell>
          <cell r="C15" t="str">
            <v>Mar 15</v>
          </cell>
          <cell r="E15">
            <v>10</v>
          </cell>
          <cell r="F15" t="str">
            <v>Oct 15</v>
          </cell>
        </row>
        <row r="16">
          <cell r="A16">
            <v>42079</v>
          </cell>
          <cell r="B16">
            <v>3</v>
          </cell>
          <cell r="C16" t="str">
            <v>Mar 15</v>
          </cell>
          <cell r="E16">
            <v>11</v>
          </cell>
          <cell r="F16" t="str">
            <v>Nov 15</v>
          </cell>
        </row>
        <row r="17">
          <cell r="A17">
            <v>42086</v>
          </cell>
          <cell r="B17">
            <v>3</v>
          </cell>
          <cell r="C17" t="str">
            <v>Mar 15</v>
          </cell>
          <cell r="E17">
            <v>12</v>
          </cell>
          <cell r="F17" t="str">
            <v>Dec 15</v>
          </cell>
        </row>
        <row r="18">
          <cell r="A18">
            <v>42093</v>
          </cell>
          <cell r="B18">
            <v>3</v>
          </cell>
          <cell r="C18" t="str">
            <v>Mar 15</v>
          </cell>
        </row>
        <row r="19">
          <cell r="A19">
            <v>42100</v>
          </cell>
          <cell r="B19">
            <v>4</v>
          </cell>
          <cell r="C19" t="str">
            <v>Apr 15</v>
          </cell>
        </row>
        <row r="20">
          <cell r="A20">
            <v>42107</v>
          </cell>
          <cell r="B20">
            <v>4</v>
          </cell>
          <cell r="C20" t="str">
            <v>Apr 15</v>
          </cell>
        </row>
        <row r="21">
          <cell r="A21">
            <v>42114</v>
          </cell>
          <cell r="B21">
            <v>4</v>
          </cell>
          <cell r="C21" t="str">
            <v>Apr 15</v>
          </cell>
        </row>
        <row r="22">
          <cell r="A22">
            <v>42121</v>
          </cell>
          <cell r="B22">
            <v>4</v>
          </cell>
          <cell r="C22" t="str">
            <v>Apr 15</v>
          </cell>
        </row>
        <row r="23">
          <cell r="A23">
            <v>42128</v>
          </cell>
          <cell r="B23">
            <v>5</v>
          </cell>
          <cell r="C23" t="str">
            <v>May 15</v>
          </cell>
        </row>
        <row r="24">
          <cell r="A24">
            <v>42135</v>
          </cell>
          <cell r="B24">
            <v>5</v>
          </cell>
          <cell r="C24" t="str">
            <v>May 15</v>
          </cell>
        </row>
        <row r="25">
          <cell r="A25">
            <v>42142</v>
          </cell>
          <cell r="B25">
            <v>5</v>
          </cell>
          <cell r="C25" t="str">
            <v>May 15</v>
          </cell>
        </row>
        <row r="26">
          <cell r="A26">
            <v>42149</v>
          </cell>
          <cell r="B26">
            <v>5</v>
          </cell>
          <cell r="C26" t="str">
            <v>May 15</v>
          </cell>
        </row>
        <row r="27">
          <cell r="A27">
            <v>42156</v>
          </cell>
          <cell r="B27">
            <v>6</v>
          </cell>
          <cell r="C27" t="str">
            <v>Jun 15</v>
          </cell>
        </row>
        <row r="28">
          <cell r="A28">
            <v>42163</v>
          </cell>
          <cell r="B28">
            <v>6</v>
          </cell>
          <cell r="C28" t="str">
            <v>Jun 15</v>
          </cell>
        </row>
        <row r="29">
          <cell r="A29">
            <v>42170</v>
          </cell>
          <cell r="B29">
            <v>6</v>
          </cell>
          <cell r="C29" t="str">
            <v>Jun 15</v>
          </cell>
        </row>
        <row r="30">
          <cell r="A30">
            <v>42177</v>
          </cell>
          <cell r="B30">
            <v>6</v>
          </cell>
          <cell r="C30" t="str">
            <v>Jun 15</v>
          </cell>
        </row>
        <row r="31">
          <cell r="A31">
            <v>42184</v>
          </cell>
          <cell r="B31">
            <v>6</v>
          </cell>
          <cell r="C31" t="str">
            <v>Jun 15</v>
          </cell>
        </row>
        <row r="32">
          <cell r="A32">
            <v>42191</v>
          </cell>
          <cell r="B32">
            <v>7</v>
          </cell>
          <cell r="C32" t="str">
            <v>Jul 15</v>
          </cell>
        </row>
        <row r="33">
          <cell r="A33">
            <v>42198</v>
          </cell>
          <cell r="B33">
            <v>7</v>
          </cell>
          <cell r="C33" t="str">
            <v>Jul 15</v>
          </cell>
        </row>
        <row r="34">
          <cell r="A34">
            <v>42205</v>
          </cell>
          <cell r="B34">
            <v>7</v>
          </cell>
          <cell r="C34" t="str">
            <v>Jul 15</v>
          </cell>
        </row>
        <row r="35">
          <cell r="A35">
            <v>42212</v>
          </cell>
          <cell r="B35">
            <v>7</v>
          </cell>
          <cell r="C35" t="str">
            <v>Jul 15</v>
          </cell>
        </row>
        <row r="36">
          <cell r="A36">
            <v>42219</v>
          </cell>
          <cell r="B36">
            <v>8</v>
          </cell>
          <cell r="C36" t="str">
            <v>Aug 15</v>
          </cell>
        </row>
        <row r="37">
          <cell r="A37">
            <v>42226</v>
          </cell>
          <cell r="B37">
            <v>8</v>
          </cell>
          <cell r="C37" t="str">
            <v>Aug 15</v>
          </cell>
        </row>
        <row r="38">
          <cell r="A38">
            <v>42233</v>
          </cell>
          <cell r="B38">
            <v>8</v>
          </cell>
          <cell r="C38" t="str">
            <v>Aug 15</v>
          </cell>
        </row>
        <row r="39">
          <cell r="A39">
            <v>42240</v>
          </cell>
          <cell r="B39">
            <v>8</v>
          </cell>
          <cell r="C39" t="str">
            <v>Aug 15</v>
          </cell>
        </row>
        <row r="40">
          <cell r="A40">
            <v>42247</v>
          </cell>
          <cell r="B40">
            <v>8</v>
          </cell>
          <cell r="C40" t="str">
            <v>Aug 15</v>
          </cell>
        </row>
        <row r="41">
          <cell r="A41">
            <v>42254</v>
          </cell>
          <cell r="B41">
            <v>9</v>
          </cell>
          <cell r="C41" t="str">
            <v>Sep 15</v>
          </cell>
        </row>
        <row r="42">
          <cell r="A42">
            <v>42261</v>
          </cell>
          <cell r="B42">
            <v>9</v>
          </cell>
          <cell r="C42" t="str">
            <v>Sep 15</v>
          </cell>
        </row>
        <row r="43">
          <cell r="A43">
            <v>42268</v>
          </cell>
          <cell r="B43">
            <v>9</v>
          </cell>
          <cell r="C43" t="str">
            <v>Sep 15</v>
          </cell>
        </row>
        <row r="44">
          <cell r="A44">
            <v>42275</v>
          </cell>
          <cell r="B44">
            <v>9</v>
          </cell>
          <cell r="C44" t="str">
            <v>Sep 15</v>
          </cell>
        </row>
        <row r="45">
          <cell r="A45">
            <v>42282</v>
          </cell>
          <cell r="B45">
            <v>10</v>
          </cell>
          <cell r="C45" t="str">
            <v>Oct 15</v>
          </cell>
        </row>
        <row r="46">
          <cell r="A46">
            <v>42289</v>
          </cell>
          <cell r="B46">
            <v>10</v>
          </cell>
          <cell r="C46" t="str">
            <v>Oct 15</v>
          </cell>
        </row>
        <row r="47">
          <cell r="A47">
            <v>42296</v>
          </cell>
          <cell r="B47">
            <v>10</v>
          </cell>
          <cell r="C47" t="str">
            <v>Oct 15</v>
          </cell>
        </row>
        <row r="48">
          <cell r="A48">
            <v>42303</v>
          </cell>
          <cell r="B48">
            <v>10</v>
          </cell>
          <cell r="C48" t="str">
            <v>Oct 15</v>
          </cell>
        </row>
        <row r="49">
          <cell r="A49">
            <v>42310</v>
          </cell>
          <cell r="B49">
            <v>11</v>
          </cell>
          <cell r="C49" t="str">
            <v>Nov 15</v>
          </cell>
        </row>
        <row r="50">
          <cell r="A50">
            <v>42317</v>
          </cell>
          <cell r="B50">
            <v>11</v>
          </cell>
          <cell r="C50" t="str">
            <v>Nov 15</v>
          </cell>
        </row>
        <row r="51">
          <cell r="A51">
            <v>42324</v>
          </cell>
          <cell r="B51">
            <v>11</v>
          </cell>
          <cell r="C51" t="str">
            <v>Nov 15</v>
          </cell>
        </row>
        <row r="52">
          <cell r="A52">
            <v>42331</v>
          </cell>
          <cell r="B52">
            <v>11</v>
          </cell>
          <cell r="C52" t="str">
            <v>Nov 15</v>
          </cell>
        </row>
        <row r="53">
          <cell r="A53">
            <v>42338</v>
          </cell>
          <cell r="B53">
            <v>11</v>
          </cell>
          <cell r="C53" t="str">
            <v>Nov 15</v>
          </cell>
        </row>
        <row r="54">
          <cell r="A54">
            <v>42345</v>
          </cell>
          <cell r="B54">
            <v>12</v>
          </cell>
          <cell r="C54" t="str">
            <v>Dec 15</v>
          </cell>
        </row>
        <row r="55">
          <cell r="A55">
            <v>42352</v>
          </cell>
          <cell r="B55">
            <v>12</v>
          </cell>
          <cell r="C55" t="str">
            <v>Dec 15</v>
          </cell>
        </row>
        <row r="56">
          <cell r="A56">
            <v>42359</v>
          </cell>
          <cell r="B56">
            <v>12</v>
          </cell>
          <cell r="C56" t="str">
            <v>Dec 15</v>
          </cell>
        </row>
        <row r="57">
          <cell r="A57">
            <v>42366</v>
          </cell>
          <cell r="B57">
            <v>12</v>
          </cell>
          <cell r="C57" t="str">
            <v>Dec 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J256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/>
  <cols>
    <col min="1" max="1" width="37.5703125" style="52" customWidth="1"/>
    <col min="2" max="2" width="12.5703125" style="52" bestFit="1" customWidth="1"/>
    <col min="3" max="14" width="11.42578125" style="52" bestFit="1" customWidth="1"/>
    <col min="15" max="15" width="3.7109375" style="52" customWidth="1"/>
    <col min="16" max="16" width="11.5703125" style="52" bestFit="1" customWidth="1"/>
    <col min="17" max="17" width="12.7109375" style="52" bestFit="1" customWidth="1"/>
    <col min="18" max="18" width="11.5703125" style="52" bestFit="1" customWidth="1"/>
    <col min="19" max="19" width="12.28515625" style="52" bestFit="1" customWidth="1"/>
    <col min="20" max="20" width="12.42578125" style="52" bestFit="1" customWidth="1"/>
    <col min="21" max="22" width="10.42578125" style="52" bestFit="1" customWidth="1"/>
    <col min="23" max="34" width="8.28515625" style="52" customWidth="1"/>
    <col min="35" max="16384" width="9.140625" style="52"/>
  </cols>
  <sheetData>
    <row r="1" spans="1:36" ht="22.5" customHeight="1">
      <c r="A1" s="110" t="s">
        <v>70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50"/>
      <c r="AJ1" s="51"/>
    </row>
    <row r="2" spans="1:36" ht="20.25" customHeight="1">
      <c r="A2" s="53" t="str">
        <f>"CASH FLOW PROJECTIONS -- WEEK BEGINNING"&amp;" "&amp;MONTH(B5)&amp;"/"&amp;DAY(B5)&amp;"/"&amp;YEAR(B5)</f>
        <v>CASH FLOW PROJECTIONS -- WEEK BEGINNING 9/19/2022</v>
      </c>
      <c r="B2" s="54"/>
      <c r="C2" s="54"/>
      <c r="D2" s="54"/>
      <c r="E2" s="49"/>
      <c r="F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50"/>
      <c r="AJ2" s="51"/>
    </row>
    <row r="3" spans="1:36" ht="20.25" customHeight="1">
      <c r="A3" s="159" t="s">
        <v>63</v>
      </c>
      <c r="B3" s="128"/>
      <c r="C3" s="129"/>
      <c r="D3" s="55"/>
      <c r="E3" s="55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/>
      <c r="AI3" s="50"/>
      <c r="AJ3" s="51"/>
    </row>
    <row r="4" spans="1:36" ht="20.25" customHeight="1">
      <c r="A4" s="55"/>
      <c r="B4" s="55"/>
      <c r="C4" s="55"/>
      <c r="D4" s="55"/>
      <c r="E4" s="55"/>
      <c r="F4" s="7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50"/>
      <c r="AJ4" s="51"/>
    </row>
    <row r="5" spans="1:36" s="61" customFormat="1" ht="14.25" customHeight="1">
      <c r="A5" s="56" t="s">
        <v>0</v>
      </c>
      <c r="B5" s="59">
        <v>44823</v>
      </c>
      <c r="C5" s="57">
        <f>B5+7</f>
        <v>44830</v>
      </c>
      <c r="D5" s="57">
        <f t="shared" ref="D5:N5" si="0">C5+7</f>
        <v>44837</v>
      </c>
      <c r="E5" s="57">
        <f t="shared" si="0"/>
        <v>44844</v>
      </c>
      <c r="F5" s="57">
        <f t="shared" si="0"/>
        <v>44851</v>
      </c>
      <c r="G5" s="57">
        <f t="shared" si="0"/>
        <v>44858</v>
      </c>
      <c r="H5" s="57">
        <f t="shared" ref="H5:M5" si="1">G5+7</f>
        <v>44865</v>
      </c>
      <c r="I5" s="57">
        <f t="shared" si="1"/>
        <v>44872</v>
      </c>
      <c r="J5" s="57">
        <f t="shared" si="1"/>
        <v>44879</v>
      </c>
      <c r="K5" s="57">
        <f t="shared" si="1"/>
        <v>44886</v>
      </c>
      <c r="L5" s="57">
        <f t="shared" si="1"/>
        <v>44893</v>
      </c>
      <c r="M5" s="57">
        <f t="shared" si="1"/>
        <v>44900</v>
      </c>
      <c r="N5" s="57">
        <f t="shared" si="0"/>
        <v>44907</v>
      </c>
      <c r="O5" s="58"/>
      <c r="P5" s="57" t="s">
        <v>26</v>
      </c>
      <c r="Q5" s="59" t="s">
        <v>27</v>
      </c>
      <c r="R5" s="147" t="s">
        <v>28</v>
      </c>
      <c r="S5" s="60" t="s">
        <v>25</v>
      </c>
    </row>
    <row r="6" spans="1:36" s="61" customFormat="1" ht="7.5" customHeight="1">
      <c r="A6" s="56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142"/>
      <c r="Q6" s="64"/>
      <c r="R6" s="148"/>
      <c r="S6" s="65"/>
    </row>
    <row r="7" spans="1:36" s="61" customFormat="1" ht="14.25" customHeight="1">
      <c r="A7" s="130" t="s">
        <v>1</v>
      </c>
      <c r="B7" s="131">
        <f>B8</f>
        <v>0</v>
      </c>
      <c r="C7" s="131">
        <f t="shared" ref="C7:N7" si="2">C8</f>
        <v>0</v>
      </c>
      <c r="D7" s="131">
        <f t="shared" si="2"/>
        <v>0</v>
      </c>
      <c r="E7" s="131">
        <f t="shared" si="2"/>
        <v>0</v>
      </c>
      <c r="F7" s="131">
        <f t="shared" si="2"/>
        <v>0</v>
      </c>
      <c r="G7" s="131">
        <f t="shared" si="2"/>
        <v>0</v>
      </c>
      <c r="H7" s="131">
        <f t="shared" si="2"/>
        <v>0</v>
      </c>
      <c r="I7" s="131">
        <f t="shared" si="2"/>
        <v>0</v>
      </c>
      <c r="J7" s="131">
        <f t="shared" si="2"/>
        <v>0</v>
      </c>
      <c r="K7" s="131">
        <f t="shared" si="2"/>
        <v>0</v>
      </c>
      <c r="L7" s="131">
        <f t="shared" si="2"/>
        <v>0</v>
      </c>
      <c r="M7" s="131">
        <f t="shared" si="2"/>
        <v>0</v>
      </c>
      <c r="N7" s="132">
        <f t="shared" si="2"/>
        <v>0</v>
      </c>
      <c r="O7" s="133"/>
      <c r="P7" s="143">
        <v>0</v>
      </c>
      <c r="Q7" s="157">
        <f>SUM(Q8:Q8)</f>
        <v>0</v>
      </c>
      <c r="R7" s="149">
        <f>Q7-P7</f>
        <v>0</v>
      </c>
      <c r="S7" s="134">
        <f>R7+R10+R13+R26+R31</f>
        <v>0</v>
      </c>
      <c r="T7" s="66"/>
    </row>
    <row r="8" spans="1:36" s="61" customFormat="1" ht="14.25" customHeight="1">
      <c r="A8" s="127" t="s">
        <v>64</v>
      </c>
      <c r="B8" s="135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33"/>
      <c r="P8" s="144">
        <v>0</v>
      </c>
      <c r="Q8" s="156">
        <f>P8</f>
        <v>0</v>
      </c>
      <c r="R8" s="150"/>
      <c r="S8" s="134"/>
      <c r="T8" s="66"/>
    </row>
    <row r="9" spans="1:36" s="61" customFormat="1" ht="7.5" customHeight="1">
      <c r="B9" s="137"/>
      <c r="C9" s="137"/>
      <c r="D9" s="137"/>
      <c r="E9" s="137"/>
      <c r="F9" s="137"/>
      <c r="G9" s="137"/>
      <c r="H9" s="137"/>
      <c r="I9" s="138"/>
      <c r="J9" s="138"/>
      <c r="K9" s="138"/>
      <c r="L9" s="138"/>
      <c r="M9" s="138"/>
      <c r="N9" s="138"/>
      <c r="O9" s="139"/>
      <c r="P9" s="145"/>
      <c r="Q9" s="136"/>
      <c r="R9" s="151"/>
      <c r="S9" s="137"/>
    </row>
    <row r="10" spans="1:36" s="61" customFormat="1" ht="14.25" customHeight="1">
      <c r="A10" s="130" t="s">
        <v>2</v>
      </c>
      <c r="B10" s="131">
        <f>SUM(B11:B11)</f>
        <v>0</v>
      </c>
      <c r="C10" s="131">
        <f>SUM(C11:C11)</f>
        <v>0</v>
      </c>
      <c r="D10" s="131">
        <f>SUM(D11:D11)</f>
        <v>0</v>
      </c>
      <c r="E10" s="131">
        <f>SUM(E11:E11)</f>
        <v>0</v>
      </c>
      <c r="F10" s="131">
        <f>SUM(F11:F11)</f>
        <v>0</v>
      </c>
      <c r="G10" s="131">
        <f>SUM(G11:G11)</f>
        <v>0</v>
      </c>
      <c r="H10" s="131">
        <f>SUM(H11:H11)</f>
        <v>0</v>
      </c>
      <c r="I10" s="131">
        <f>SUM(I11:I11)</f>
        <v>0</v>
      </c>
      <c r="J10" s="131">
        <f>SUM(J11:J11)</f>
        <v>0</v>
      </c>
      <c r="K10" s="131">
        <f>SUM(K11:K11)</f>
        <v>0</v>
      </c>
      <c r="L10" s="131">
        <f>SUM(L11:L11)</f>
        <v>0</v>
      </c>
      <c r="M10" s="131">
        <f>SUM(M11:M11)</f>
        <v>0</v>
      </c>
      <c r="N10" s="132">
        <f>SUM(N11:N11)</f>
        <v>0</v>
      </c>
      <c r="O10" s="135"/>
      <c r="P10" s="143">
        <v>0</v>
      </c>
      <c r="Q10" s="158">
        <f>SUM(Q11:Q11)</f>
        <v>0</v>
      </c>
      <c r="R10" s="149">
        <f>Q10-P10</f>
        <v>0</v>
      </c>
      <c r="S10" s="134">
        <f>R9</f>
        <v>0</v>
      </c>
      <c r="T10" s="66"/>
      <c r="U10" s="66"/>
      <c r="V10" s="66"/>
    </row>
    <row r="11" spans="1:36" s="61" customFormat="1" ht="14.25" customHeight="1">
      <c r="A11" s="127" t="s">
        <v>65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3"/>
      <c r="P11" s="144">
        <v>0</v>
      </c>
      <c r="Q11" s="136">
        <v>0</v>
      </c>
      <c r="R11" s="150"/>
      <c r="S11" s="134"/>
      <c r="T11" s="66"/>
    </row>
    <row r="12" spans="1:36" s="61" customFormat="1" ht="7.5" customHeight="1">
      <c r="B12" s="137"/>
      <c r="C12" s="137"/>
      <c r="D12" s="137"/>
      <c r="E12" s="137"/>
      <c r="F12" s="137"/>
      <c r="G12" s="137"/>
      <c r="H12" s="137"/>
      <c r="I12" s="138"/>
      <c r="J12" s="138"/>
      <c r="K12" s="138"/>
      <c r="L12" s="138"/>
      <c r="M12" s="138"/>
      <c r="N12" s="138"/>
      <c r="O12" s="139"/>
      <c r="P12" s="145"/>
      <c r="Q12" s="136"/>
      <c r="R12" s="151"/>
      <c r="S12" s="137"/>
      <c r="T12" s="66"/>
      <c r="U12" s="66"/>
      <c r="V12" s="66"/>
    </row>
    <row r="13" spans="1:36" s="61" customFormat="1" ht="14.25" customHeight="1">
      <c r="A13" s="130" t="s">
        <v>3</v>
      </c>
      <c r="B13" s="131">
        <f>SUM(B14:B24)</f>
        <v>0</v>
      </c>
      <c r="C13" s="131">
        <f>SUM(C14:C24)</f>
        <v>0</v>
      </c>
      <c r="D13" s="131">
        <f>SUM(D14:D24)</f>
        <v>0</v>
      </c>
      <c r="E13" s="131">
        <f>SUM(E14:E24)</f>
        <v>0</v>
      </c>
      <c r="F13" s="131">
        <f>SUM(F14:F24)</f>
        <v>0</v>
      </c>
      <c r="G13" s="131">
        <f>SUM(G14:G24)</f>
        <v>0</v>
      </c>
      <c r="H13" s="131">
        <f>SUM(H14:H24)</f>
        <v>0</v>
      </c>
      <c r="I13" s="131">
        <f>SUM(I14:I24)</f>
        <v>0</v>
      </c>
      <c r="J13" s="131">
        <f>SUM(J14:J24)</f>
        <v>0</v>
      </c>
      <c r="K13" s="131">
        <f>SUM(K14:K24)</f>
        <v>0</v>
      </c>
      <c r="L13" s="131">
        <f>SUM(L14:L24)</f>
        <v>0</v>
      </c>
      <c r="M13" s="131">
        <f>SUM(M14:M24)</f>
        <v>0</v>
      </c>
      <c r="N13" s="132">
        <f>SUM(N14:N24)</f>
        <v>0</v>
      </c>
      <c r="O13" s="133"/>
      <c r="P13" s="143">
        <v>0</v>
      </c>
      <c r="Q13" s="157">
        <f>SUM(Q14:Q24)</f>
        <v>0</v>
      </c>
      <c r="R13" s="149">
        <f t="shared" ref="R13:R24" si="3">P13-Q13</f>
        <v>0</v>
      </c>
      <c r="S13" s="134">
        <f>R12</f>
        <v>0</v>
      </c>
      <c r="T13" s="66"/>
      <c r="U13" s="153" t="s">
        <v>71</v>
      </c>
      <c r="V13" s="66"/>
      <c r="W13" s="78"/>
      <c r="X13" s="78"/>
      <c r="Y13" s="3"/>
      <c r="AA13" s="3"/>
      <c r="AB13" s="3"/>
      <c r="AC13" s="3"/>
      <c r="AD13" s="3"/>
      <c r="AE13" s="56"/>
      <c r="AF13" s="3"/>
      <c r="AG13" s="3"/>
    </row>
    <row r="14" spans="1:36" s="61" customFormat="1" ht="14.25" customHeight="1">
      <c r="A14" s="3" t="s">
        <v>66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40"/>
      <c r="P14" s="145">
        <v>0</v>
      </c>
      <c r="Q14" s="136">
        <v>0</v>
      </c>
      <c r="R14" s="151">
        <f t="shared" si="3"/>
        <v>0</v>
      </c>
      <c r="S14" s="137"/>
      <c r="T14" s="66"/>
      <c r="U14" s="155" t="s">
        <v>73</v>
      </c>
      <c r="V14" s="66"/>
      <c r="W14" s="68"/>
      <c r="X14" s="68"/>
      <c r="AE14" s="56"/>
    </row>
    <row r="15" spans="1:36" s="61" customFormat="1" ht="14.25" customHeight="1">
      <c r="A15" s="109" t="s">
        <v>36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40"/>
      <c r="P15" s="145">
        <v>0</v>
      </c>
      <c r="Q15" s="136">
        <v>0</v>
      </c>
      <c r="R15" s="151">
        <f t="shared" si="3"/>
        <v>0</v>
      </c>
      <c r="S15" s="137"/>
      <c r="T15" s="66"/>
      <c r="U15" s="78" t="s">
        <v>72</v>
      </c>
      <c r="V15" s="66"/>
      <c r="AE15" s="56"/>
    </row>
    <row r="16" spans="1:36" s="61" customFormat="1" ht="14.25" customHeight="1">
      <c r="A16" s="61" t="s">
        <v>6</v>
      </c>
      <c r="B16" s="135"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40"/>
      <c r="P16" s="145">
        <v>0</v>
      </c>
      <c r="Q16" s="136">
        <v>0</v>
      </c>
      <c r="R16" s="151">
        <f t="shared" si="3"/>
        <v>0</v>
      </c>
      <c r="S16" s="137"/>
      <c r="T16" s="66"/>
      <c r="U16" s="78" t="s">
        <v>76</v>
      </c>
      <c r="V16" s="66"/>
      <c r="AE16" s="56"/>
    </row>
    <row r="17" spans="1:31" s="61" customFormat="1" ht="14.25" customHeight="1">
      <c r="A17" s="3" t="s">
        <v>35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40"/>
      <c r="P17" s="145">
        <v>0</v>
      </c>
      <c r="Q17" s="136">
        <v>0</v>
      </c>
      <c r="R17" s="151">
        <f t="shared" si="3"/>
        <v>0</v>
      </c>
      <c r="S17" s="137"/>
      <c r="T17" s="66"/>
      <c r="V17" s="66"/>
      <c r="AA17" s="79"/>
      <c r="AC17" s="80"/>
      <c r="AE17" s="56"/>
    </row>
    <row r="18" spans="1:31" s="61" customFormat="1" ht="14.25" customHeight="1">
      <c r="A18" s="61" t="s">
        <v>5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40"/>
      <c r="P18" s="145">
        <v>0</v>
      </c>
      <c r="Q18" s="136">
        <v>0</v>
      </c>
      <c r="R18" s="151">
        <f t="shared" si="3"/>
        <v>0</v>
      </c>
      <c r="S18" s="137"/>
      <c r="T18" s="66"/>
      <c r="U18" s="155" t="s">
        <v>74</v>
      </c>
      <c r="V18" s="66"/>
      <c r="AA18" s="79"/>
      <c r="AC18" s="80"/>
      <c r="AE18" s="56"/>
    </row>
    <row r="19" spans="1:31" s="61" customFormat="1" ht="14.25" customHeight="1">
      <c r="A19" s="109" t="s">
        <v>38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40"/>
      <c r="P19" s="145">
        <v>0</v>
      </c>
      <c r="Q19" s="136">
        <v>0</v>
      </c>
      <c r="R19" s="151">
        <f t="shared" si="3"/>
        <v>0</v>
      </c>
      <c r="S19" s="137"/>
      <c r="T19" s="66"/>
      <c r="U19" s="3" t="s">
        <v>75</v>
      </c>
      <c r="V19" s="66"/>
      <c r="AA19" s="79"/>
      <c r="AC19" s="26"/>
      <c r="AD19" s="3"/>
      <c r="AE19" s="56"/>
    </row>
    <row r="20" spans="1:31" s="61" customFormat="1" ht="14.25" customHeight="1">
      <c r="A20" s="3" t="s">
        <v>62</v>
      </c>
      <c r="B20" s="135">
        <v>0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9"/>
      <c r="P20" s="145">
        <v>0</v>
      </c>
      <c r="Q20" s="136">
        <v>0</v>
      </c>
      <c r="R20" s="151">
        <f t="shared" si="3"/>
        <v>0</v>
      </c>
      <c r="S20" s="137"/>
      <c r="T20" s="66"/>
      <c r="U20" s="78" t="s">
        <v>77</v>
      </c>
      <c r="V20" s="66"/>
      <c r="AE20" s="56"/>
    </row>
    <row r="21" spans="1:31" s="61" customFormat="1" ht="14.25" customHeight="1">
      <c r="A21" s="61" t="s">
        <v>14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9"/>
      <c r="P21" s="145">
        <v>0</v>
      </c>
      <c r="Q21" s="136">
        <v>0</v>
      </c>
      <c r="R21" s="151">
        <f t="shared" si="3"/>
        <v>0</v>
      </c>
      <c r="S21" s="137"/>
      <c r="T21" s="66"/>
      <c r="U21" s="78" t="s">
        <v>78</v>
      </c>
      <c r="V21" s="66"/>
      <c r="AE21" s="56"/>
    </row>
    <row r="22" spans="1:31" s="61" customFormat="1" ht="14.25" customHeight="1">
      <c r="A22" s="61" t="s">
        <v>4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40"/>
      <c r="P22" s="145">
        <v>0</v>
      </c>
      <c r="Q22" s="136">
        <v>0</v>
      </c>
      <c r="R22" s="151">
        <f t="shared" si="3"/>
        <v>0</v>
      </c>
      <c r="S22" s="137"/>
      <c r="T22" s="66"/>
      <c r="U22" s="78" t="s">
        <v>79</v>
      </c>
      <c r="V22" s="66"/>
      <c r="AA22" s="79"/>
      <c r="AC22" s="80"/>
      <c r="AE22" s="56"/>
    </row>
    <row r="23" spans="1:31" s="61" customFormat="1" ht="14.25" customHeight="1">
      <c r="A23" s="3" t="s">
        <v>61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9"/>
      <c r="P23" s="145">
        <v>0</v>
      </c>
      <c r="Q23" s="136">
        <v>0</v>
      </c>
      <c r="R23" s="151">
        <f t="shared" si="3"/>
        <v>0</v>
      </c>
      <c r="S23" s="137"/>
      <c r="T23" s="66"/>
      <c r="U23" s="78"/>
      <c r="V23" s="66"/>
      <c r="X23" s="69"/>
      <c r="AE23" s="56"/>
    </row>
    <row r="24" spans="1:31" s="61" customFormat="1" ht="14.25" customHeight="1">
      <c r="A24" s="3" t="s">
        <v>34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40"/>
      <c r="P24" s="145">
        <v>0</v>
      </c>
      <c r="Q24" s="136">
        <v>0</v>
      </c>
      <c r="R24" s="151">
        <f t="shared" si="3"/>
        <v>0</v>
      </c>
      <c r="S24" s="137"/>
      <c r="T24" s="66"/>
      <c r="U24" s="78" t="s">
        <v>80</v>
      </c>
      <c r="V24" s="66"/>
    </row>
    <row r="25" spans="1:31" s="61" customFormat="1" ht="7.5" customHeight="1">
      <c r="B25" s="137"/>
      <c r="C25" s="137"/>
      <c r="D25" s="137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9"/>
      <c r="P25" s="145"/>
      <c r="Q25" s="136"/>
      <c r="R25" s="151"/>
      <c r="S25" s="137"/>
      <c r="T25" s="66"/>
      <c r="U25" s="66"/>
      <c r="V25" s="66"/>
    </row>
    <row r="26" spans="1:31" s="61" customFormat="1" ht="14.25" customHeight="1">
      <c r="A26" s="130" t="s">
        <v>7</v>
      </c>
      <c r="B26" s="131">
        <f>SUM(B27:B29)</f>
        <v>0</v>
      </c>
      <c r="C26" s="131">
        <f>SUM(C27:C29)</f>
        <v>0</v>
      </c>
      <c r="D26" s="131">
        <f>SUM(D27:D29)</f>
        <v>0</v>
      </c>
      <c r="E26" s="131">
        <f>SUM(E27:E29)</f>
        <v>0</v>
      </c>
      <c r="F26" s="131">
        <f>SUM(F27:F29)</f>
        <v>0</v>
      </c>
      <c r="G26" s="131">
        <f>SUM(G27:G29)</f>
        <v>0</v>
      </c>
      <c r="H26" s="131">
        <f>SUM(H27:H29)</f>
        <v>0</v>
      </c>
      <c r="I26" s="131">
        <f>SUM(I27:I29)</f>
        <v>0</v>
      </c>
      <c r="J26" s="131">
        <f>SUM(J27:J29)</f>
        <v>0</v>
      </c>
      <c r="K26" s="131">
        <f>SUM(K27:K29)</f>
        <v>0</v>
      </c>
      <c r="L26" s="131">
        <f>SUM(L27:L29)</f>
        <v>0</v>
      </c>
      <c r="M26" s="131">
        <f>SUM(M27:M29)</f>
        <v>0</v>
      </c>
      <c r="N26" s="132">
        <f>SUM(N27:N29)</f>
        <v>0</v>
      </c>
      <c r="O26" s="133"/>
      <c r="P26" s="146">
        <v>0</v>
      </c>
      <c r="Q26" s="157">
        <f>SUM(Q27:Q29)</f>
        <v>0</v>
      </c>
      <c r="R26" s="152">
        <f>P26-Q26</f>
        <v>0</v>
      </c>
      <c r="S26" s="134">
        <f>R25</f>
        <v>0</v>
      </c>
      <c r="T26" s="66"/>
      <c r="U26" s="66"/>
      <c r="V26" s="66"/>
    </row>
    <row r="27" spans="1:31" s="61" customFormat="1" ht="14.25" customHeight="1">
      <c r="A27" s="3" t="s">
        <v>67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40"/>
      <c r="P27" s="145">
        <v>0</v>
      </c>
      <c r="Q27" s="136">
        <v>0</v>
      </c>
      <c r="R27" s="151">
        <f>P27-Q27</f>
        <v>0</v>
      </c>
      <c r="S27" s="137"/>
      <c r="T27" s="66"/>
      <c r="U27" s="66"/>
      <c r="V27" s="66"/>
    </row>
    <row r="28" spans="1:31" s="61" customFormat="1" ht="14.25" customHeight="1">
      <c r="A28" s="3" t="s">
        <v>69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40"/>
      <c r="P28" s="145">
        <v>0</v>
      </c>
      <c r="Q28" s="136">
        <v>0</v>
      </c>
      <c r="R28" s="151">
        <f>P28-Q28</f>
        <v>0</v>
      </c>
      <c r="S28" s="137"/>
      <c r="T28" s="66"/>
      <c r="U28" s="66"/>
      <c r="V28" s="66"/>
    </row>
    <row r="29" spans="1:31" s="61" customFormat="1" ht="14.25" customHeight="1">
      <c r="A29" s="3" t="s">
        <v>68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40"/>
      <c r="P29" s="145">
        <v>0</v>
      </c>
      <c r="Q29" s="136">
        <v>0</v>
      </c>
      <c r="R29" s="151">
        <f>P29-Q29</f>
        <v>0</v>
      </c>
      <c r="S29" s="137"/>
      <c r="T29" s="66"/>
      <c r="U29" s="66"/>
      <c r="V29" s="66"/>
    </row>
    <row r="30" spans="1:31" s="61" customFormat="1" ht="7.5" customHeight="1">
      <c r="B30" s="137"/>
      <c r="C30" s="137"/>
      <c r="D30" s="137"/>
      <c r="E30" s="137"/>
      <c r="F30" s="137"/>
      <c r="G30" s="137"/>
      <c r="H30" s="137"/>
      <c r="I30" s="138"/>
      <c r="J30" s="138"/>
      <c r="K30" s="138"/>
      <c r="L30" s="138"/>
      <c r="M30" s="138"/>
      <c r="N30" s="138"/>
      <c r="O30" s="139"/>
      <c r="P30" s="145"/>
      <c r="Q30" s="136"/>
      <c r="R30" s="151"/>
      <c r="S30" s="137"/>
      <c r="T30" s="66"/>
      <c r="U30" s="66"/>
      <c r="V30" s="66"/>
    </row>
    <row r="31" spans="1:31" s="61" customFormat="1" ht="14.25" customHeight="1">
      <c r="A31" s="130" t="s">
        <v>8</v>
      </c>
      <c r="B31" s="131">
        <f>SUM(B32:B33)</f>
        <v>0</v>
      </c>
      <c r="C31" s="131">
        <f>SUM(C32:C33)</f>
        <v>0</v>
      </c>
      <c r="D31" s="131">
        <f>SUM(D32:D33)</f>
        <v>0</v>
      </c>
      <c r="E31" s="131">
        <f>SUM(E32:E33)</f>
        <v>0</v>
      </c>
      <c r="F31" s="131">
        <f>SUM(F32:F33)</f>
        <v>0</v>
      </c>
      <c r="G31" s="131">
        <f>SUM(G32:G33)</f>
        <v>0</v>
      </c>
      <c r="H31" s="131">
        <f>SUM(H32:H33)</f>
        <v>0</v>
      </c>
      <c r="I31" s="131">
        <f>SUM(I32:I33)</f>
        <v>0</v>
      </c>
      <c r="J31" s="131">
        <f>SUM(J32:J33)</f>
        <v>0</v>
      </c>
      <c r="K31" s="131">
        <f>SUM(K32:K33)</f>
        <v>0</v>
      </c>
      <c r="L31" s="131">
        <f>SUM(L32:L33)</f>
        <v>0</v>
      </c>
      <c r="M31" s="131">
        <f>SUM(M32:M33)</f>
        <v>0</v>
      </c>
      <c r="N31" s="132">
        <f>SUM(N32:N33)</f>
        <v>0</v>
      </c>
      <c r="O31" s="133"/>
      <c r="P31" s="146">
        <v>0</v>
      </c>
      <c r="Q31" s="157">
        <f>SUM(Q32:Q33)</f>
        <v>0</v>
      </c>
      <c r="R31" s="152">
        <f>P31-Q31</f>
        <v>0</v>
      </c>
      <c r="S31" s="134">
        <f>R30</f>
        <v>0</v>
      </c>
      <c r="T31" s="66"/>
      <c r="U31" s="66"/>
      <c r="V31" s="66"/>
    </row>
    <row r="32" spans="1:31" s="61" customFormat="1" ht="14.25" customHeight="1">
      <c r="A32" s="61" t="s">
        <v>9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0"/>
      <c r="P32" s="145">
        <v>0</v>
      </c>
      <c r="Q32" s="136">
        <v>0</v>
      </c>
      <c r="R32" s="151">
        <f>P32-Q32</f>
        <v>0</v>
      </c>
      <c r="S32" s="137"/>
      <c r="T32" s="66"/>
      <c r="U32" s="66"/>
      <c r="V32" s="66"/>
    </row>
    <row r="33" spans="1:22" s="61" customFormat="1" ht="14.25" customHeight="1">
      <c r="A33" s="61" t="s">
        <v>10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0"/>
      <c r="P33" s="145">
        <v>0</v>
      </c>
      <c r="Q33" s="136">
        <v>0</v>
      </c>
      <c r="R33" s="151">
        <f>P33-Q33</f>
        <v>0</v>
      </c>
      <c r="S33" s="137"/>
      <c r="T33" s="66"/>
      <c r="U33" s="66"/>
      <c r="V33" s="66"/>
    </row>
    <row r="34" spans="1:22" s="61" customFormat="1" ht="7.5" customHeight="1">
      <c r="B34" s="137"/>
      <c r="C34" s="137"/>
      <c r="D34" s="137"/>
      <c r="E34" s="137"/>
      <c r="F34" s="137"/>
      <c r="G34" s="137"/>
      <c r="H34" s="137"/>
      <c r="I34" s="138"/>
      <c r="J34" s="138"/>
      <c r="K34" s="138"/>
      <c r="L34" s="138"/>
      <c r="M34" s="138"/>
      <c r="N34" s="138"/>
      <c r="O34" s="139"/>
      <c r="P34" s="145"/>
      <c r="Q34" s="136"/>
      <c r="R34" s="151"/>
      <c r="S34" s="137"/>
      <c r="T34" s="66"/>
      <c r="U34" s="66"/>
      <c r="V34" s="66"/>
    </row>
    <row r="35" spans="1:22" s="61" customFormat="1" ht="14.25" customHeight="1">
      <c r="A35" s="130" t="s">
        <v>11</v>
      </c>
      <c r="B35" s="131">
        <f>B7+B10-B13-B26-B31</f>
        <v>0</v>
      </c>
      <c r="C35" s="131">
        <f>C7+C10-C13-C26-C31</f>
        <v>0</v>
      </c>
      <c r="D35" s="131">
        <f>D7+D10-D13-D26-D31</f>
        <v>0</v>
      </c>
      <c r="E35" s="131">
        <f>E7+E10-E13-E26-E31</f>
        <v>0</v>
      </c>
      <c r="F35" s="131">
        <f>F7+F10-F13-F26-F31</f>
        <v>0</v>
      </c>
      <c r="G35" s="131">
        <f>G7+G10-G13-G26-G31</f>
        <v>0</v>
      </c>
      <c r="H35" s="131">
        <f>H7+H10-H13-H26-H31</f>
        <v>0</v>
      </c>
      <c r="I35" s="131">
        <f>I7+I10-I13-I26-I31</f>
        <v>0</v>
      </c>
      <c r="J35" s="131">
        <f>J7+J10-J13-J26-J31</f>
        <v>0</v>
      </c>
      <c r="K35" s="131">
        <f>K7+K10-K13-K26-K31</f>
        <v>0</v>
      </c>
      <c r="L35" s="131">
        <f>L7+L10-L13-L26-L31</f>
        <v>0</v>
      </c>
      <c r="M35" s="131">
        <f>M7+M10-M13-M26-M31</f>
        <v>0</v>
      </c>
      <c r="N35" s="132">
        <f>N7+N10-N13-N26-N31</f>
        <v>0</v>
      </c>
      <c r="O35" s="133"/>
      <c r="P35" s="146">
        <v>0</v>
      </c>
      <c r="Q35" s="157">
        <f>Q7+Q10-Q13-Q26-Q31</f>
        <v>0</v>
      </c>
      <c r="R35" s="152">
        <f>R7+R10+R13+R26+R31</f>
        <v>0</v>
      </c>
      <c r="S35" s="134">
        <f>R34</f>
        <v>0</v>
      </c>
      <c r="T35" s="66"/>
      <c r="U35" s="66"/>
      <c r="V35" s="66"/>
    </row>
    <row r="36" spans="1:22" s="61" customFormat="1" ht="7.5" customHeight="1"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8"/>
      <c r="O36" s="139"/>
      <c r="P36" s="145"/>
      <c r="Q36" s="137"/>
      <c r="R36" s="151"/>
      <c r="S36" s="137"/>
      <c r="T36" s="66"/>
      <c r="U36" s="66"/>
      <c r="V36" s="66"/>
    </row>
    <row r="37" spans="1:22" s="61" customFormat="1" ht="14.25" customHeight="1">
      <c r="A37" s="130" t="s">
        <v>12</v>
      </c>
      <c r="B37" s="131">
        <f>IF(B35&lt;0,B35,0)</f>
        <v>0</v>
      </c>
      <c r="C37" s="131">
        <f t="shared" ref="C37:M37" si="4">IF(C35&lt;0,C35,0)</f>
        <v>0</v>
      </c>
      <c r="D37" s="131">
        <f t="shared" si="4"/>
        <v>0</v>
      </c>
      <c r="E37" s="131">
        <f t="shared" si="4"/>
        <v>0</v>
      </c>
      <c r="F37" s="131">
        <f t="shared" si="4"/>
        <v>0</v>
      </c>
      <c r="G37" s="131">
        <f t="shared" si="4"/>
        <v>0</v>
      </c>
      <c r="H37" s="131">
        <f t="shared" si="4"/>
        <v>0</v>
      </c>
      <c r="I37" s="131">
        <f t="shared" si="4"/>
        <v>0</v>
      </c>
      <c r="J37" s="131">
        <f t="shared" si="4"/>
        <v>0</v>
      </c>
      <c r="K37" s="131">
        <f t="shared" si="4"/>
        <v>0</v>
      </c>
      <c r="L37" s="131">
        <f t="shared" si="4"/>
        <v>0</v>
      </c>
      <c r="M37" s="131">
        <f t="shared" si="4"/>
        <v>0</v>
      </c>
      <c r="N37" s="132">
        <f>IF(N35&lt;0,N35,0)</f>
        <v>0</v>
      </c>
      <c r="O37" s="133"/>
      <c r="P37" s="145">
        <v>0</v>
      </c>
      <c r="Q37" s="137">
        <f>B7-Q35</f>
        <v>0</v>
      </c>
      <c r="R37" s="151"/>
      <c r="S37" s="137"/>
      <c r="T37" s="66"/>
      <c r="U37" s="66"/>
      <c r="V37" s="66"/>
    </row>
    <row r="38" spans="1:22" s="61" customFormat="1" ht="14.25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  <c r="P38" s="70"/>
      <c r="Q38" s="66"/>
    </row>
    <row r="39" spans="1:22" s="61" customFormat="1" ht="14.25" customHeight="1"/>
    <row r="40" spans="1:22" s="61" customFormat="1" ht="14.25" customHeight="1"/>
    <row r="41" spans="1:22" s="61" customFormat="1" ht="14.25" customHeight="1"/>
    <row r="42" spans="1:22" s="61" customFormat="1" ht="14.25" customHeight="1"/>
    <row r="43" spans="1:22" s="61" customFormat="1" ht="14.25" customHeight="1"/>
    <row r="44" spans="1:22" s="61" customFormat="1" ht="14.25" customHeight="1"/>
    <row r="45" spans="1:22" s="61" customFormat="1" ht="14.25" customHeight="1"/>
    <row r="46" spans="1:22" s="61" customFormat="1" ht="14.25" customHeight="1"/>
    <row r="47" spans="1:22" s="61" customFormat="1" ht="14.25" customHeight="1"/>
    <row r="48" spans="1:22" s="61" customFormat="1" ht="14.25" customHeight="1"/>
    <row r="49" s="61" customFormat="1" ht="14.25" customHeight="1"/>
    <row r="50" s="61" customFormat="1" ht="14.25" customHeight="1"/>
    <row r="51" s="61" customFormat="1" ht="14.25" customHeight="1"/>
    <row r="52" s="61" customFormat="1" ht="14.25" customHeight="1"/>
    <row r="53" s="61" customFormat="1" ht="14.25" customHeight="1"/>
    <row r="54" s="61" customFormat="1" ht="14.25" customHeight="1"/>
    <row r="55" s="61" customFormat="1" ht="14.25" customHeight="1"/>
    <row r="56" s="61" customFormat="1" ht="14.25" customHeight="1"/>
    <row r="57" s="61" customFormat="1" ht="14.25" customHeight="1"/>
    <row r="58" s="61" customFormat="1" ht="14.25" customHeight="1"/>
    <row r="59" s="61" customFormat="1" ht="14.25" customHeight="1"/>
    <row r="60" s="61" customFormat="1" ht="14.25" customHeight="1"/>
    <row r="61" s="61" customFormat="1" ht="14.25" customHeight="1"/>
    <row r="62" s="61" customFormat="1" ht="14.25" customHeight="1"/>
    <row r="63" s="61" customFormat="1" ht="14.25" customHeight="1"/>
    <row r="64" s="61" customFormat="1" ht="14.25" customHeight="1"/>
    <row r="65" s="61" customFormat="1" ht="14.25" customHeight="1"/>
    <row r="66" s="61" customFormat="1" ht="14.25" customHeight="1"/>
    <row r="67" s="61" customFormat="1" ht="14.25" customHeight="1"/>
    <row r="68" s="61" customFormat="1" ht="14.25" customHeight="1"/>
    <row r="69" s="61" customFormat="1" ht="14.25" customHeight="1"/>
    <row r="70" s="61" customFormat="1" ht="14.25" customHeight="1"/>
    <row r="71" s="61" customFormat="1" ht="14.25" customHeight="1"/>
    <row r="72" s="61" customFormat="1" ht="14.25" customHeight="1"/>
    <row r="73" s="61" customFormat="1" ht="14.25" customHeight="1"/>
    <row r="74" s="61" customFormat="1" ht="14.25" customHeight="1"/>
    <row r="75" s="61" customFormat="1" ht="14.25" customHeight="1"/>
    <row r="76" s="61" customFormat="1" ht="14.25" customHeight="1"/>
    <row r="77" s="61" customFormat="1" ht="14.25" customHeight="1"/>
    <row r="78" s="61" customFormat="1" ht="14.25" customHeight="1"/>
    <row r="79" s="61" customFormat="1" ht="14.25" customHeight="1"/>
    <row r="80" s="61" customFormat="1" ht="14.25" customHeight="1"/>
    <row r="81" s="61" customFormat="1" ht="14.25" customHeight="1"/>
    <row r="82" s="61" customFormat="1" ht="14.25" customHeight="1"/>
    <row r="83" s="61" customFormat="1" ht="14.25" customHeight="1"/>
    <row r="84" s="61" customFormat="1" ht="14.25" customHeight="1"/>
    <row r="85" s="61" customFormat="1" ht="14.25" customHeight="1"/>
    <row r="86" s="61" customFormat="1" ht="14.25" customHeight="1"/>
    <row r="87" s="61" customFormat="1" ht="14.25" customHeight="1"/>
    <row r="88" s="61" customFormat="1" ht="14.25" customHeight="1"/>
    <row r="89" s="61" customFormat="1" ht="14.25" customHeight="1"/>
    <row r="90" s="61" customFormat="1" ht="14.25" customHeight="1"/>
    <row r="91" s="61" customFormat="1" ht="14.25" customHeight="1"/>
    <row r="92" s="61" customFormat="1" ht="14.25" customHeight="1"/>
    <row r="93" s="61" customFormat="1" ht="14.25" customHeight="1"/>
    <row r="94" s="61" customFormat="1" ht="14.25" customHeight="1"/>
    <row r="95" s="61" customFormat="1" ht="14.25" customHeight="1"/>
    <row r="96" s="61" customFormat="1" ht="14.25" customHeight="1"/>
    <row r="97" s="61" customFormat="1" ht="14.25" customHeight="1"/>
    <row r="98" s="61" customFormat="1" ht="14.25" customHeight="1"/>
    <row r="99" s="61" customFormat="1" ht="14.25" customHeight="1"/>
    <row r="100" s="61" customFormat="1" ht="14.25" customHeight="1"/>
    <row r="101" s="61" customFormat="1" ht="14.25" customHeight="1"/>
    <row r="102" s="61" customFormat="1" ht="14.25" customHeight="1"/>
    <row r="103" s="61" customFormat="1" ht="14.25" customHeight="1"/>
    <row r="104" s="61" customFormat="1" ht="14.25" customHeight="1"/>
    <row r="105" s="61" customFormat="1" ht="14.25" customHeight="1"/>
    <row r="106" s="61" customFormat="1" ht="14.25" customHeight="1"/>
    <row r="107" s="61" customFormat="1" ht="14.25" customHeight="1"/>
    <row r="108" s="61" customFormat="1" ht="14.25" customHeight="1"/>
    <row r="109" s="61" customFormat="1" ht="14.25" customHeight="1"/>
    <row r="110" s="61" customFormat="1" ht="14.25" customHeight="1"/>
    <row r="111" s="61" customFormat="1" ht="14.25" customHeight="1"/>
    <row r="112" s="61" customFormat="1" ht="14.25" customHeight="1"/>
    <row r="113" s="61" customFormat="1" ht="14.25" customHeight="1"/>
    <row r="114" s="61" customFormat="1" ht="14.25" customHeight="1"/>
    <row r="115" s="61" customFormat="1" ht="14.25" customHeight="1"/>
    <row r="116" s="61" customFormat="1" ht="14.25" customHeight="1"/>
    <row r="117" s="61" customFormat="1" ht="14.25" customHeight="1"/>
    <row r="118" s="61" customFormat="1" ht="14.25" customHeight="1"/>
    <row r="119" s="61" customFormat="1" ht="14.25" customHeight="1"/>
    <row r="120" s="61" customFormat="1" ht="14.25" customHeight="1"/>
    <row r="121" s="61" customFormat="1" ht="14.25" customHeight="1"/>
    <row r="122" s="61" customFormat="1" ht="14.25" customHeight="1"/>
    <row r="123" s="61" customFormat="1" ht="14.25" customHeight="1"/>
    <row r="124" s="61" customFormat="1" ht="14.25" customHeight="1"/>
    <row r="125" s="61" customFormat="1" ht="14.25" customHeight="1"/>
    <row r="126" s="61" customFormat="1" ht="14.25" customHeight="1"/>
    <row r="127" s="61" customFormat="1" ht="14.25" customHeight="1"/>
    <row r="128" s="61" customFormat="1" ht="14.25" customHeight="1"/>
    <row r="129" s="61" customFormat="1" ht="14.25" customHeight="1"/>
    <row r="130" s="61" customFormat="1" ht="14.25" customHeight="1"/>
    <row r="131" s="61" customFormat="1" ht="14.25" customHeight="1"/>
    <row r="132" s="61" customFormat="1" ht="14.25" customHeight="1"/>
    <row r="133" s="61" customFormat="1" ht="14.25" customHeight="1"/>
    <row r="134" s="61" customFormat="1" ht="14.25" customHeight="1"/>
    <row r="135" s="61" customFormat="1" ht="14.25" customHeight="1"/>
    <row r="136" s="61" customFormat="1" ht="14.25" customHeight="1"/>
    <row r="137" s="61" customFormat="1" ht="14.25" customHeight="1"/>
    <row r="138" s="61" customFormat="1" ht="14.25" customHeight="1"/>
    <row r="139" s="61" customFormat="1" ht="14.25" customHeight="1"/>
    <row r="140" s="61" customFormat="1" ht="14.25" customHeight="1"/>
    <row r="141" s="61" customFormat="1" ht="14.25" customHeight="1"/>
    <row r="142" s="61" customFormat="1" ht="14.25" customHeight="1"/>
    <row r="143" s="61" customFormat="1" ht="14.25" customHeight="1"/>
    <row r="144" s="61" customFormat="1" ht="14.25" customHeight="1"/>
    <row r="145" s="61" customFormat="1" ht="14.25" customHeight="1"/>
    <row r="146" s="61" customFormat="1" ht="14.25" customHeight="1"/>
    <row r="147" s="61" customFormat="1" ht="14.25" customHeight="1"/>
    <row r="148" s="61" customFormat="1" ht="14.25" customHeight="1"/>
    <row r="149" s="61" customFormat="1" ht="14.25" customHeight="1"/>
    <row r="150" s="61" customFormat="1" ht="14.25" customHeight="1"/>
    <row r="151" s="61" customFormat="1" ht="14.25" customHeight="1"/>
    <row r="152" s="61" customFormat="1" ht="14.25" customHeight="1"/>
    <row r="153" s="61" customFormat="1" ht="14.25" customHeight="1"/>
    <row r="154" s="61" customFormat="1" ht="14.25" customHeight="1"/>
    <row r="155" s="61" customFormat="1" ht="14.25" customHeight="1"/>
    <row r="156" s="61" customFormat="1" ht="14.25" customHeight="1"/>
    <row r="157" s="61" customFormat="1" ht="14.25" customHeight="1"/>
    <row r="158" s="61" customFormat="1" ht="14.25" customHeight="1"/>
    <row r="159" s="61" customFormat="1" ht="14.25" customHeight="1"/>
    <row r="160" s="61" customFormat="1" ht="14.25" customHeight="1"/>
    <row r="161" s="61" customFormat="1" ht="14.25" customHeight="1"/>
    <row r="162" s="61" customFormat="1" ht="14.25" customHeight="1"/>
    <row r="163" s="61" customFormat="1" ht="14.25" customHeight="1"/>
    <row r="164" s="61" customFormat="1" ht="14.25" customHeight="1"/>
    <row r="165" s="61" customFormat="1" ht="14.25" customHeight="1"/>
    <row r="166" s="61" customFormat="1" ht="14.25" customHeight="1"/>
    <row r="167" s="61" customFormat="1" ht="14.25" customHeight="1"/>
    <row r="168" s="61" customFormat="1" ht="14.25" customHeight="1"/>
    <row r="169" s="61" customFormat="1" ht="14.25" customHeight="1"/>
    <row r="170" s="61" customFormat="1" ht="14.25" customHeight="1"/>
    <row r="171" s="61" customFormat="1" ht="14.25" customHeight="1"/>
    <row r="172" s="61" customFormat="1" ht="14.25" customHeight="1"/>
    <row r="173" s="61" customFormat="1" ht="14.25" customHeight="1"/>
    <row r="174" s="61" customFormat="1" ht="14.25" customHeight="1"/>
    <row r="175" s="61" customFormat="1" ht="14.25" customHeight="1"/>
    <row r="176" s="61" customFormat="1" ht="14.25" customHeight="1"/>
    <row r="177" s="61" customFormat="1" ht="14.25" customHeight="1"/>
    <row r="178" s="61" customFormat="1" ht="14.25" customHeight="1"/>
    <row r="179" s="61" customFormat="1" ht="14.25" customHeight="1"/>
    <row r="180" s="61" customFormat="1" ht="14.25" customHeight="1"/>
    <row r="181" s="61" customFormat="1" ht="14.25" customHeight="1"/>
    <row r="182" s="61" customFormat="1" ht="14.25" customHeight="1"/>
    <row r="183" s="61" customFormat="1" ht="14.25" customHeight="1"/>
    <row r="184" s="61" customFormat="1" ht="14.25" customHeight="1"/>
    <row r="185" s="61" customFormat="1" ht="14.25" customHeight="1"/>
    <row r="186" s="61" customFormat="1" ht="14.25" customHeight="1"/>
    <row r="187" s="61" customFormat="1" ht="14.25" customHeight="1"/>
    <row r="188" s="61" customFormat="1" ht="14.25" customHeight="1"/>
    <row r="189" s="61" customFormat="1" ht="14.25" customHeight="1"/>
    <row r="190" s="61" customFormat="1" ht="14.25" customHeight="1"/>
    <row r="191" s="61" customFormat="1" ht="14.25" customHeight="1"/>
    <row r="192" s="61" customFormat="1" ht="14.25" customHeight="1"/>
    <row r="193" s="61" customFormat="1" ht="14.25" customHeight="1"/>
    <row r="194" s="61" customFormat="1" ht="14.25" customHeight="1"/>
    <row r="195" s="61" customFormat="1" ht="14.25" customHeight="1"/>
    <row r="196" s="61" customFormat="1" ht="14.25" customHeight="1"/>
    <row r="197" s="61" customFormat="1" ht="14.25" customHeight="1"/>
    <row r="198" s="61" customFormat="1" ht="14.25" customHeight="1"/>
    <row r="199" s="61" customFormat="1" ht="14.25" customHeight="1"/>
    <row r="200" s="61" customFormat="1" ht="14.25" customHeight="1"/>
    <row r="201" s="61" customFormat="1" ht="14.25" customHeight="1"/>
    <row r="202" s="61" customFormat="1" ht="14.25" customHeight="1"/>
    <row r="203" s="61" customFormat="1" ht="14.25" customHeight="1"/>
    <row r="204" s="61" customFormat="1" ht="14.25" customHeight="1"/>
    <row r="205" s="61" customFormat="1" ht="14.25" customHeight="1"/>
    <row r="206" s="61" customFormat="1" ht="14.25" customHeight="1"/>
    <row r="207" s="61" customFormat="1" ht="14.25" customHeight="1"/>
    <row r="208" s="61" customFormat="1" ht="14.25" customHeight="1"/>
    <row r="209" s="61" customFormat="1" ht="14.25" customHeight="1"/>
    <row r="210" s="61" customFormat="1" ht="14.25" customHeight="1"/>
    <row r="211" s="61" customFormat="1" ht="14.25" customHeight="1"/>
    <row r="212" s="61" customFormat="1" ht="14.25" customHeight="1"/>
    <row r="213" s="61" customFormat="1" ht="14.25" customHeight="1"/>
    <row r="214" s="61" customFormat="1" ht="14.25" customHeight="1"/>
    <row r="215" s="61" customFormat="1" ht="14.25" customHeight="1"/>
    <row r="216" s="61" customFormat="1" ht="14.25" customHeight="1"/>
    <row r="217" s="61" customFormat="1" ht="14.25" customHeight="1"/>
    <row r="218" s="61" customFormat="1" ht="14.25" customHeight="1"/>
    <row r="219" s="61" customFormat="1" ht="14.25" customHeight="1"/>
    <row r="220" s="61" customFormat="1" ht="14.25" customHeight="1"/>
    <row r="221" s="61" customFormat="1" ht="14.25" customHeight="1"/>
    <row r="222" s="61" customFormat="1" ht="14.25" customHeight="1"/>
    <row r="223" s="61" customFormat="1" ht="14.25" customHeight="1"/>
    <row r="224" s="61" customFormat="1" ht="14.25" customHeight="1"/>
    <row r="225" spans="22:22" s="61" customFormat="1" ht="14.25" customHeight="1"/>
    <row r="226" spans="22:22" s="61" customFormat="1" ht="14.25" customHeight="1"/>
    <row r="227" spans="22:22" s="61" customFormat="1" ht="14.25" customHeight="1"/>
    <row r="228" spans="22:22" s="61" customFormat="1" ht="14.25" customHeight="1"/>
    <row r="229" spans="22:22" s="61" customFormat="1" ht="14.25" customHeight="1"/>
    <row r="230" spans="22:22" s="61" customFormat="1" ht="14.25" customHeight="1"/>
    <row r="231" spans="22:22" s="61" customFormat="1" ht="14.25" customHeight="1">
      <c r="V231" s="61">
        <v>-121832.8</v>
      </c>
    </row>
    <row r="232" spans="22:22" s="61" customFormat="1" ht="14.25" customHeight="1">
      <c r="V232" s="61">
        <f>-130-120-294.67-149.04</f>
        <v>-693.71</v>
      </c>
    </row>
    <row r="233" spans="22:22" s="61" customFormat="1" ht="14.25" customHeight="1">
      <c r="V233" s="61">
        <f>SUM(V231:V232,U231)</f>
        <v>-122526.51000000001</v>
      </c>
    </row>
    <row r="234" spans="22:22" s="61" customFormat="1" ht="14.25" customHeight="1"/>
    <row r="235" spans="22:22" s="61" customFormat="1" ht="14.25" customHeight="1"/>
    <row r="236" spans="22:22" s="61" customFormat="1" ht="14.25" customHeight="1"/>
    <row r="237" spans="22:22" s="61" customFormat="1" ht="14.25" customHeight="1"/>
    <row r="238" spans="22:22" s="61" customFormat="1" ht="14.25" customHeight="1"/>
    <row r="239" spans="22:22" s="61" customFormat="1" ht="14.25" customHeight="1"/>
    <row r="240" spans="22:22" s="61" customFormat="1" ht="14.25" customHeight="1"/>
    <row r="241" spans="20:22" s="61" customFormat="1" ht="14.25" customHeight="1"/>
    <row r="242" spans="20:22" s="61" customFormat="1" ht="14.25" customHeight="1"/>
    <row r="243" spans="20:22" s="61" customFormat="1" ht="14.25" customHeight="1"/>
    <row r="244" spans="20:22" s="61" customFormat="1" ht="14.25" customHeight="1"/>
    <row r="245" spans="20:22" s="61" customFormat="1" ht="14.25" customHeight="1"/>
    <row r="246" spans="20:22" s="61" customFormat="1" ht="14.25" customHeight="1"/>
    <row r="247" spans="20:22" s="61" customFormat="1" ht="14.25" customHeight="1"/>
    <row r="248" spans="20:22" s="61" customFormat="1" ht="14.25" customHeight="1"/>
    <row r="249" spans="20:22" s="61" customFormat="1" ht="14.25" customHeight="1"/>
    <row r="250" spans="20:22" s="61" customFormat="1" ht="14.25" customHeight="1"/>
    <row r="251" spans="20:22" s="61" customFormat="1" ht="14.25" customHeight="1"/>
    <row r="252" spans="20:22" s="61" customFormat="1" ht="14.25" customHeight="1"/>
    <row r="253" spans="20:22" s="61" customFormat="1" ht="14.25" customHeight="1"/>
    <row r="254" spans="20:22" s="61" customFormat="1" ht="14.25" customHeight="1"/>
    <row r="255" spans="20:22">
      <c r="T255" s="61"/>
      <c r="U255" s="61"/>
      <c r="V255" s="61"/>
    </row>
    <row r="256" spans="20:22">
      <c r="T256" s="61"/>
      <c r="U256" s="61"/>
      <c r="V256" s="61"/>
    </row>
  </sheetData>
  <phoneticPr fontId="51" type="noConversion"/>
  <pageMargins left="0.25" right="0.25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F60A-3E74-42D7-BEA5-90CC35C64BD1}">
  <sheetPr codeName="Sheet8">
    <tabColor theme="4" tint="0.79998168889431442"/>
  </sheetPr>
  <dimension ref="A1:F29"/>
  <sheetViews>
    <sheetView workbookViewId="0">
      <selection activeCell="A2" sqref="A2"/>
    </sheetView>
  </sheetViews>
  <sheetFormatPr defaultRowHeight="18" customHeight="1"/>
  <cols>
    <col min="1" max="1" width="26.85546875" style="113" customWidth="1"/>
    <col min="2" max="6" width="15.7109375" style="112" customWidth="1"/>
    <col min="7" max="16384" width="9.140625" style="113"/>
  </cols>
  <sheetData>
    <row r="1" spans="1:6" ht="18" customHeight="1">
      <c r="A1" s="111" t="s">
        <v>37</v>
      </c>
    </row>
    <row r="2" spans="1:6" ht="18" customHeight="1">
      <c r="A2" s="114" t="s">
        <v>39</v>
      </c>
    </row>
    <row r="4" spans="1:6" ht="18" customHeight="1">
      <c r="A4" s="115" t="s">
        <v>40</v>
      </c>
      <c r="B4" s="116">
        <f>F20+F29</f>
        <v>930944.62000000046</v>
      </c>
    </row>
    <row r="5" spans="1:6" ht="18" customHeight="1">
      <c r="A5" s="113" t="s">
        <v>41</v>
      </c>
      <c r="B5" s="117">
        <v>465000</v>
      </c>
    </row>
    <row r="6" spans="1:6" ht="18" customHeight="1">
      <c r="A6" s="113" t="s">
        <v>42</v>
      </c>
      <c r="B6" s="117">
        <v>122000</v>
      </c>
    </row>
    <row r="7" spans="1:6" ht="18" customHeight="1">
      <c r="A7" s="113" t="s">
        <v>43</v>
      </c>
      <c r="B7" s="117">
        <v>184000</v>
      </c>
    </row>
    <row r="8" spans="1:6" ht="18" customHeight="1">
      <c r="A8" s="113" t="s">
        <v>44</v>
      </c>
      <c r="B8" s="117">
        <v>278000</v>
      </c>
    </row>
    <row r="9" spans="1:6" ht="18" customHeight="1">
      <c r="A9" s="113" t="s">
        <v>45</v>
      </c>
      <c r="B9" s="117">
        <v>-170000</v>
      </c>
    </row>
    <row r="10" spans="1:6" ht="18" customHeight="1">
      <c r="A10" s="118" t="s">
        <v>46</v>
      </c>
      <c r="B10" s="119">
        <f>SUM(B5:B9)</f>
        <v>879000</v>
      </c>
    </row>
    <row r="11" spans="1:6" ht="18" customHeight="1">
      <c r="A11" s="120" t="s">
        <v>28</v>
      </c>
      <c r="B11" s="121">
        <f>B10-B4</f>
        <v>-51944.620000000461</v>
      </c>
    </row>
    <row r="13" spans="1:6" ht="18" customHeight="1">
      <c r="A13" s="122" t="s">
        <v>47</v>
      </c>
      <c r="B13" s="123" t="s">
        <v>48</v>
      </c>
      <c r="C13" s="123" t="s">
        <v>49</v>
      </c>
      <c r="D13" s="123" t="s">
        <v>50</v>
      </c>
      <c r="E13" s="123" t="s">
        <v>51</v>
      </c>
      <c r="F13" s="123" t="s">
        <v>52</v>
      </c>
    </row>
    <row r="14" spans="1:6" ht="18" customHeight="1">
      <c r="A14" s="124" t="s">
        <v>53</v>
      </c>
      <c r="B14" s="125">
        <v>523627</v>
      </c>
      <c r="C14" s="125">
        <f>B20</f>
        <v>482244.35</v>
      </c>
      <c r="D14" s="125">
        <f>C20</f>
        <v>-64406.760000000024</v>
      </c>
      <c r="E14" s="125">
        <f>D20</f>
        <v>-788169.49</v>
      </c>
      <c r="F14" s="119">
        <f>E20</f>
        <v>938235.57000000007</v>
      </c>
    </row>
    <row r="15" spans="1:6" ht="18" customHeight="1">
      <c r="A15" s="126" t="s">
        <v>54</v>
      </c>
      <c r="B15" s="117">
        <v>0</v>
      </c>
      <c r="C15" s="117">
        <v>-200000</v>
      </c>
      <c r="D15" s="117">
        <f>558310.12-956456.97</f>
        <v>-398146.85</v>
      </c>
      <c r="E15" s="117">
        <f>956456.97-1362912.42</f>
        <v>-406455.44999999995</v>
      </c>
      <c r="F15" s="117">
        <f>1362912.42-1943107.42</f>
        <v>-580195</v>
      </c>
    </row>
    <row r="16" spans="1:6" ht="18" customHeight="1">
      <c r="A16" s="126" t="s">
        <v>55</v>
      </c>
      <c r="B16" s="117">
        <f>-(530213-507243)</f>
        <v>-22970</v>
      </c>
      <c r="C16" s="117">
        <f>530213-845559</f>
        <v>-315346</v>
      </c>
      <c r="D16" s="117">
        <f>845559-909142</f>
        <v>-63583</v>
      </c>
      <c r="E16" s="117">
        <f>909142-919275.29</f>
        <v>-10133.290000000037</v>
      </c>
      <c r="F16" s="117">
        <f>919275.29-1025275.29</f>
        <v>-106000</v>
      </c>
    </row>
    <row r="17" spans="1:6" ht="18" customHeight="1">
      <c r="A17" s="126" t="s">
        <v>56</v>
      </c>
      <c r="B17" s="117">
        <f>-(711950.16-695950.16)</f>
        <v>-16000</v>
      </c>
      <c r="C17" s="117">
        <v>-26000</v>
      </c>
      <c r="D17" s="117">
        <f>737950.16-993950.16</f>
        <v>-256000</v>
      </c>
      <c r="E17" s="117">
        <f>993950.16-1006677.66</f>
        <v>-12727.5</v>
      </c>
      <c r="F17" s="117">
        <v>0</v>
      </c>
    </row>
    <row r="18" spans="1:6" ht="18" customHeight="1">
      <c r="A18" s="126" t="s">
        <v>57</v>
      </c>
      <c r="B18" s="117">
        <v>-2412.65</v>
      </c>
      <c r="C18" s="117">
        <f>2412.65-7717.76</f>
        <v>-5305.1100000000006</v>
      </c>
      <c r="D18" s="117">
        <f>7717.76-13750.64</f>
        <v>-6032.8799999999992</v>
      </c>
      <c r="E18" s="117">
        <v>13750.64</v>
      </c>
      <c r="F18" s="117">
        <v>-8641.24</v>
      </c>
    </row>
    <row r="19" spans="1:6" ht="18" customHeight="1">
      <c r="A19" s="126" t="s">
        <v>58</v>
      </c>
      <c r="B19" s="117">
        <v>0</v>
      </c>
      <c r="C19" s="117">
        <v>0</v>
      </c>
      <c r="D19" s="117">
        <v>0</v>
      </c>
      <c r="E19" s="117">
        <f>4283941.32/2</f>
        <v>2141970.66</v>
      </c>
      <c r="F19" s="117">
        <f>670899/2</f>
        <v>335449.5</v>
      </c>
    </row>
    <row r="20" spans="1:6" ht="18" customHeight="1">
      <c r="A20" s="124" t="s">
        <v>59</v>
      </c>
      <c r="B20" s="125">
        <f>SUM(B14:B19)</f>
        <v>482244.35</v>
      </c>
      <c r="C20" s="125">
        <f>SUM(C14:C19)</f>
        <v>-64406.760000000024</v>
      </c>
      <c r="D20" s="125">
        <f>SUM(D14:D19)</f>
        <v>-788169.49</v>
      </c>
      <c r="E20" s="125">
        <f>SUM(E14:E19)</f>
        <v>938235.57000000007</v>
      </c>
      <c r="F20" s="119">
        <f>SUM(F14:F19)</f>
        <v>578848.83000000007</v>
      </c>
    </row>
    <row r="22" spans="1:6" ht="18" customHeight="1">
      <c r="A22" s="122" t="s">
        <v>60</v>
      </c>
      <c r="B22" s="123" t="s">
        <v>48</v>
      </c>
      <c r="C22" s="123" t="s">
        <v>49</v>
      </c>
      <c r="D22" s="123" t="s">
        <v>50</v>
      </c>
      <c r="E22" s="123" t="s">
        <v>51</v>
      </c>
      <c r="F22" s="123" t="s">
        <v>52</v>
      </c>
    </row>
    <row r="23" spans="1:6" ht="18" customHeight="1">
      <c r="A23" s="124" t="s">
        <v>53</v>
      </c>
      <c r="B23" s="125">
        <v>613219</v>
      </c>
      <c r="C23" s="125">
        <f>B29</f>
        <v>222988</v>
      </c>
      <c r="D23" s="125">
        <f>C29</f>
        <v>-305804</v>
      </c>
      <c r="E23" s="125">
        <f>D29</f>
        <v>-690167.23999999987</v>
      </c>
      <c r="F23" s="119">
        <f>E29</f>
        <v>791737.6800000004</v>
      </c>
    </row>
    <row r="24" spans="1:6" ht="18" customHeight="1">
      <c r="A24" s="126" t="s">
        <v>54</v>
      </c>
      <c r="B24" s="117">
        <v>0</v>
      </c>
      <c r="C24" s="117">
        <v>-200000</v>
      </c>
      <c r="D24" s="117">
        <v>0</v>
      </c>
      <c r="E24" s="117">
        <v>-400000</v>
      </c>
      <c r="F24" s="117">
        <v>-600000</v>
      </c>
    </row>
    <row r="25" spans="1:6" ht="18" customHeight="1">
      <c r="A25" s="126" t="s">
        <v>55</v>
      </c>
      <c r="B25" s="117">
        <f>421571-794041</f>
        <v>-372470</v>
      </c>
      <c r="C25" s="117">
        <f>794041-1093083</f>
        <v>-299042</v>
      </c>
      <c r="D25" s="117">
        <f>1093083-1220709</f>
        <v>-127626</v>
      </c>
      <c r="E25" s="117">
        <f>1220709-1491951</f>
        <v>-271242</v>
      </c>
      <c r="F25" s="117">
        <f>1491951-1641449</f>
        <v>-149498</v>
      </c>
    </row>
    <row r="26" spans="1:6" ht="18" customHeight="1">
      <c r="A26" s="126" t="s">
        <v>56</v>
      </c>
      <c r="B26" s="117">
        <v>-16000</v>
      </c>
      <c r="C26" s="117">
        <v>-26000</v>
      </c>
      <c r="D26" s="117">
        <f>870970.16-1126970.16</f>
        <v>-255999.99999999988</v>
      </c>
      <c r="E26" s="117">
        <f>1126970.16-1122042.15</f>
        <v>4928.0100000000093</v>
      </c>
      <c r="F26" s="117">
        <v>0</v>
      </c>
    </row>
    <row r="27" spans="1:6" ht="18" customHeight="1">
      <c r="A27" s="126" t="s">
        <v>57</v>
      </c>
      <c r="B27" s="117">
        <v>-1761</v>
      </c>
      <c r="C27" s="117">
        <f>1761.01-5511.01</f>
        <v>-3750</v>
      </c>
      <c r="D27" s="117">
        <f>5511.01-6248.25</f>
        <v>-737.23999999999978</v>
      </c>
      <c r="E27" s="117">
        <v>6248.25</v>
      </c>
      <c r="F27" s="117">
        <v>-25593.39</v>
      </c>
    </row>
    <row r="28" spans="1:6" ht="18" customHeight="1">
      <c r="A28" s="126" t="s">
        <v>58</v>
      </c>
      <c r="B28" s="117">
        <v>0</v>
      </c>
      <c r="C28" s="117">
        <v>0</v>
      </c>
      <c r="D28" s="117">
        <v>0</v>
      </c>
      <c r="E28" s="117">
        <f>4283941.32/2</f>
        <v>2141970.66</v>
      </c>
      <c r="F28" s="117">
        <f>670899/2</f>
        <v>335449.5</v>
      </c>
    </row>
    <row r="29" spans="1:6" ht="18" customHeight="1">
      <c r="A29" s="124" t="s">
        <v>59</v>
      </c>
      <c r="B29" s="125">
        <f>SUM(B23:B28)</f>
        <v>222988</v>
      </c>
      <c r="C29" s="125">
        <f>SUM(C23:C28)</f>
        <v>-305804</v>
      </c>
      <c r="D29" s="125">
        <f>SUM(D23:D28)</f>
        <v>-690167.23999999987</v>
      </c>
      <c r="E29" s="125">
        <f>SUM(E23:E28)</f>
        <v>791737.6800000004</v>
      </c>
      <c r="F29" s="119">
        <f>SUM(F23:F28)</f>
        <v>352095.79000000039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R561"/>
  <sheetViews>
    <sheetView showGridLines="0" zoomScaleNormal="100" workbookViewId="0">
      <pane xSplit="3" ySplit="1" topLeftCell="D2" activePane="bottomRight" state="frozenSplit"/>
      <selection activeCell="L154" sqref="L154"/>
      <selection pane="topRight" activeCell="L154" sqref="L154"/>
      <selection pane="bottomLeft" activeCell="L154" sqref="L154"/>
      <selection pane="bottomRight" activeCell="L154" sqref="L154"/>
    </sheetView>
  </sheetViews>
  <sheetFormatPr defaultRowHeight="15"/>
  <cols>
    <col min="1" max="2" width="3" style="46" customWidth="1"/>
    <col min="3" max="3" width="32.5703125" style="46" customWidth="1"/>
    <col min="4" max="4" width="2.28515625" style="46" customWidth="1"/>
    <col min="5" max="5" width="11" style="46" bestFit="1" customWidth="1"/>
    <col min="6" max="6" width="9" style="46" bestFit="1" customWidth="1"/>
    <col min="7" max="7" width="9.140625" style="46"/>
    <col min="8" max="9" width="30.7109375" style="46" customWidth="1"/>
    <col min="10" max="10" width="10" style="46" bestFit="1" customWidth="1"/>
    <col min="11" max="11" width="7.85546875" style="46" bestFit="1" customWidth="1"/>
    <col min="12" max="12" width="23.5703125" style="46" bestFit="1" customWidth="1"/>
    <col min="13" max="13" width="9.5703125" style="46" bestFit="1" customWidth="1"/>
    <col min="14" max="14" width="10.42578125" style="46" bestFit="1" customWidth="1"/>
    <col min="15" max="15" width="11.5703125" style="46" bestFit="1" customWidth="1"/>
    <col min="16" max="16" width="11.5703125" style="47" bestFit="1" customWidth="1"/>
    <col min="17" max="17" width="11.5703125" style="48" bestFit="1" customWidth="1"/>
    <col min="18" max="18" width="11.5703125" style="45" bestFit="1" customWidth="1"/>
    <col min="19" max="16384" width="9.140625" style="37"/>
  </cols>
  <sheetData>
    <row r="1" spans="1:18" s="31" customFormat="1" ht="15.75" thickBot="1">
      <c r="A1" s="27"/>
      <c r="B1" s="28"/>
      <c r="C1" s="28"/>
      <c r="D1" s="28"/>
      <c r="E1" s="29" t="s">
        <v>15</v>
      </c>
      <c r="F1" s="29" t="s">
        <v>13</v>
      </c>
      <c r="G1" s="29" t="s">
        <v>16</v>
      </c>
      <c r="H1" s="29" t="s">
        <v>17</v>
      </c>
      <c r="I1" s="29" t="s">
        <v>18</v>
      </c>
      <c r="J1" s="29" t="s">
        <v>19</v>
      </c>
      <c r="K1" s="29" t="s">
        <v>20</v>
      </c>
      <c r="L1" s="29" t="s">
        <v>21</v>
      </c>
      <c r="M1" s="29" t="s">
        <v>22</v>
      </c>
      <c r="N1" s="29" t="s">
        <v>23</v>
      </c>
      <c r="O1" s="29" t="s">
        <v>24</v>
      </c>
      <c r="P1" s="30" t="s">
        <v>16</v>
      </c>
      <c r="Q1" s="30" t="s">
        <v>32</v>
      </c>
      <c r="R1" s="30" t="s">
        <v>33</v>
      </c>
    </row>
    <row r="2" spans="1:18" ht="15.75" thickTop="1">
      <c r="A2" s="32"/>
      <c r="B2" s="32" t="s">
        <v>29</v>
      </c>
      <c r="C2" s="32"/>
      <c r="D2" s="32"/>
      <c r="E2" s="32"/>
      <c r="F2" s="33"/>
      <c r="G2" s="32"/>
      <c r="H2" s="32"/>
      <c r="I2" s="32"/>
      <c r="J2" s="32"/>
      <c r="K2" s="32"/>
      <c r="L2" s="32"/>
      <c r="M2" s="34"/>
      <c r="N2" s="34"/>
      <c r="O2" s="34">
        <v>0</v>
      </c>
      <c r="P2" s="35"/>
      <c r="Q2" s="36"/>
      <c r="R2" s="36"/>
    </row>
    <row r="3" spans="1:18">
      <c r="A3" s="32"/>
      <c r="B3" s="32"/>
      <c r="C3" s="32" t="s">
        <v>30</v>
      </c>
      <c r="D3" s="32"/>
      <c r="E3" s="32"/>
      <c r="F3" s="33"/>
      <c r="G3" s="32"/>
      <c r="H3" s="32"/>
      <c r="I3" s="32"/>
      <c r="J3" s="32"/>
      <c r="K3" s="32"/>
      <c r="L3" s="32"/>
      <c r="M3" s="34"/>
      <c r="N3" s="34"/>
      <c r="O3" s="34">
        <v>0</v>
      </c>
      <c r="P3" s="35"/>
      <c r="Q3" s="36"/>
      <c r="R3" s="36"/>
    </row>
    <row r="4" spans="1:18">
      <c r="A4" s="38"/>
      <c r="B4" s="38"/>
      <c r="C4" s="38"/>
      <c r="D4" s="38"/>
      <c r="E4" s="72"/>
      <c r="F4" s="73"/>
      <c r="G4" s="72"/>
      <c r="H4" s="72"/>
      <c r="I4" s="72"/>
      <c r="J4" s="72"/>
      <c r="K4" s="74"/>
      <c r="L4" s="72"/>
      <c r="M4" s="75"/>
      <c r="N4" s="75"/>
      <c r="O4" s="75"/>
      <c r="P4" s="42">
        <f>G4*1</f>
        <v>0</v>
      </c>
      <c r="Q4" s="43" t="str">
        <f>IF(ISERROR(VLOOKUP(P4,'Ops - BB Bank'!$B$1:$B$5000,1,FALSE)),"","X")</f>
        <v/>
      </c>
      <c r="R4" s="43"/>
    </row>
    <row r="5" spans="1:18">
      <c r="A5" s="38"/>
      <c r="B5" s="38"/>
      <c r="C5" s="38"/>
      <c r="D5" s="38"/>
      <c r="E5" s="72"/>
      <c r="F5" s="73"/>
      <c r="G5" s="72"/>
      <c r="H5" s="72"/>
      <c r="I5" s="72"/>
      <c r="J5" s="72"/>
      <c r="K5" s="74"/>
      <c r="L5" s="72"/>
      <c r="M5" s="75"/>
      <c r="N5" s="75"/>
      <c r="O5" s="75"/>
      <c r="P5" s="42">
        <f t="shared" ref="P5:P66" si="0">G5*1</f>
        <v>0</v>
      </c>
      <c r="Q5" s="43" t="str">
        <f>IF(ISERROR(VLOOKUP(P5,'Ops - BB Bank'!$B$1:$B$5000,1,FALSE)),"","X")</f>
        <v/>
      </c>
      <c r="R5" s="43"/>
    </row>
    <row r="6" spans="1:18">
      <c r="A6" s="38"/>
      <c r="B6" s="38"/>
      <c r="C6" s="38"/>
      <c r="D6" s="38"/>
      <c r="E6" s="72"/>
      <c r="F6" s="77"/>
      <c r="G6" s="72"/>
      <c r="H6" s="72"/>
      <c r="I6" s="72"/>
      <c r="J6" s="72"/>
      <c r="K6" s="74"/>
      <c r="L6" s="72"/>
      <c r="M6" s="75"/>
      <c r="N6" s="75"/>
      <c r="O6" s="75"/>
      <c r="P6" s="42">
        <f t="shared" si="0"/>
        <v>0</v>
      </c>
      <c r="Q6" s="43" t="str">
        <f>IF(ISERROR(VLOOKUP(P6,'Ops - BB Bank'!$B$1:$B$5000,1,FALSE)),"","X")</f>
        <v/>
      </c>
      <c r="R6" s="43"/>
    </row>
    <row r="7" spans="1:18">
      <c r="A7" s="38"/>
      <c r="B7" s="38"/>
      <c r="C7" s="38"/>
      <c r="D7" s="38"/>
      <c r="E7" s="72"/>
      <c r="F7" s="73"/>
      <c r="G7" s="72"/>
      <c r="H7" s="72"/>
      <c r="I7" s="72"/>
      <c r="J7" s="72"/>
      <c r="K7" s="74"/>
      <c r="L7" s="72"/>
      <c r="M7" s="75"/>
      <c r="N7" s="75"/>
      <c r="O7" s="75"/>
      <c r="P7" s="42">
        <f t="shared" si="0"/>
        <v>0</v>
      </c>
      <c r="Q7" s="43" t="str">
        <f>IF(ISERROR(VLOOKUP(P7,'Ops - BB Bank'!$B$1:$B$5000,1,FALSE)),"","X")</f>
        <v/>
      </c>
      <c r="R7" s="43"/>
    </row>
    <row r="8" spans="1:18">
      <c r="A8" s="38"/>
      <c r="B8" s="38"/>
      <c r="C8" s="38"/>
      <c r="D8" s="38"/>
      <c r="E8" s="72"/>
      <c r="F8" s="73"/>
      <c r="G8" s="72"/>
      <c r="H8" s="72"/>
      <c r="I8" s="72"/>
      <c r="J8" s="72"/>
      <c r="K8" s="74"/>
      <c r="L8" s="72"/>
      <c r="M8" s="75"/>
      <c r="N8" s="75"/>
      <c r="O8" s="75"/>
      <c r="P8" s="42">
        <f t="shared" si="0"/>
        <v>0</v>
      </c>
      <c r="Q8" s="43" t="str">
        <f>IF(ISERROR(VLOOKUP(P8,'Ops - BB Bank'!$B$1:$B$5000,1,FALSE)),"","X")</f>
        <v/>
      </c>
      <c r="R8" s="43"/>
    </row>
    <row r="9" spans="1:18">
      <c r="A9" s="38"/>
      <c r="B9" s="38"/>
      <c r="C9" s="38"/>
      <c r="D9" s="38"/>
      <c r="E9" s="72"/>
      <c r="F9" s="73"/>
      <c r="G9" s="72"/>
      <c r="H9" s="72"/>
      <c r="I9" s="72"/>
      <c r="J9" s="72"/>
      <c r="K9" s="74"/>
      <c r="L9" s="72"/>
      <c r="M9" s="75"/>
      <c r="N9" s="75"/>
      <c r="O9" s="75"/>
      <c r="P9" s="42">
        <f t="shared" si="0"/>
        <v>0</v>
      </c>
      <c r="Q9" s="43" t="str">
        <f>IF(ISERROR(VLOOKUP(P9,'Ops - BB Bank'!$B$1:$B$5000,1,FALSE)),"","X")</f>
        <v/>
      </c>
      <c r="R9" s="43"/>
    </row>
    <row r="10" spans="1:18">
      <c r="A10" s="38"/>
      <c r="B10" s="38"/>
      <c r="C10" s="38"/>
      <c r="D10" s="38"/>
      <c r="E10" s="72"/>
      <c r="F10" s="73"/>
      <c r="G10" s="72"/>
      <c r="H10" s="72"/>
      <c r="I10" s="72"/>
      <c r="J10" s="72"/>
      <c r="K10" s="74"/>
      <c r="L10" s="72"/>
      <c r="M10" s="75"/>
      <c r="N10" s="75"/>
      <c r="O10" s="75"/>
      <c r="P10" s="42">
        <f t="shared" si="0"/>
        <v>0</v>
      </c>
      <c r="Q10" s="43" t="str">
        <f>IF(ISERROR(VLOOKUP(P10,'Ops - BB Bank'!$B$1:$B$5000,1,FALSE)),"","X")</f>
        <v/>
      </c>
      <c r="R10" s="43"/>
    </row>
    <row r="11" spans="1:18">
      <c r="A11" s="38"/>
      <c r="B11" s="38"/>
      <c r="C11" s="38"/>
      <c r="D11" s="38"/>
      <c r="E11" s="72"/>
      <c r="F11" s="73"/>
      <c r="G11" s="72"/>
      <c r="H11" s="72"/>
      <c r="I11" s="72"/>
      <c r="J11" s="72"/>
      <c r="K11" s="74"/>
      <c r="L11" s="72"/>
      <c r="M11" s="75"/>
      <c r="N11" s="75"/>
      <c r="O11" s="75"/>
      <c r="P11" s="42">
        <f t="shared" si="0"/>
        <v>0</v>
      </c>
      <c r="Q11" s="43" t="str">
        <f>IF(ISERROR(VLOOKUP(P11,'Ops - BB Bank'!$B$1:$B$5000,1,FALSE)),"","X")</f>
        <v/>
      </c>
      <c r="R11" s="43"/>
    </row>
    <row r="12" spans="1:18">
      <c r="A12" s="38"/>
      <c r="B12" s="38"/>
      <c r="C12" s="38"/>
      <c r="D12" s="38"/>
      <c r="E12" s="72"/>
      <c r="F12" s="73"/>
      <c r="G12" s="72"/>
      <c r="H12" s="72"/>
      <c r="I12" s="72"/>
      <c r="J12" s="72"/>
      <c r="K12" s="74"/>
      <c r="L12" s="72"/>
      <c r="M12" s="75"/>
      <c r="N12" s="75"/>
      <c r="O12" s="75"/>
      <c r="P12" s="42">
        <f t="shared" si="0"/>
        <v>0</v>
      </c>
      <c r="Q12" s="43" t="str">
        <f>IF(ISERROR(VLOOKUP(P12,'Ops - BB Bank'!$B$1:$B$5000,1,FALSE)),"","X")</f>
        <v/>
      </c>
      <c r="R12" s="43"/>
    </row>
    <row r="13" spans="1:18">
      <c r="A13" s="38"/>
      <c r="B13" s="38"/>
      <c r="C13" s="38"/>
      <c r="D13" s="38"/>
      <c r="E13" s="72"/>
      <c r="F13" s="73"/>
      <c r="G13" s="72"/>
      <c r="H13" s="72"/>
      <c r="I13" s="72"/>
      <c r="J13" s="72"/>
      <c r="K13" s="74"/>
      <c r="L13" s="72"/>
      <c r="M13" s="75"/>
      <c r="N13" s="75"/>
      <c r="O13" s="75"/>
      <c r="P13" s="42">
        <f t="shared" si="0"/>
        <v>0</v>
      </c>
      <c r="Q13" s="43" t="str">
        <f>IF(ISERROR(VLOOKUP(P13,'Ops - BB Bank'!$B$1:$B$5000,1,FALSE)),"","X")</f>
        <v/>
      </c>
      <c r="R13" s="43"/>
    </row>
    <row r="14" spans="1:18">
      <c r="A14" s="38"/>
      <c r="B14" s="38"/>
      <c r="C14" s="38"/>
      <c r="D14" s="38"/>
      <c r="E14" s="72"/>
      <c r="F14" s="73"/>
      <c r="G14" s="72"/>
      <c r="H14" s="72"/>
      <c r="I14" s="72"/>
      <c r="J14" s="72"/>
      <c r="K14" s="74"/>
      <c r="L14" s="72"/>
      <c r="M14" s="75"/>
      <c r="N14" s="75"/>
      <c r="O14" s="75"/>
      <c r="P14" s="42">
        <f t="shared" si="0"/>
        <v>0</v>
      </c>
      <c r="Q14" s="43" t="str">
        <f>IF(ISERROR(VLOOKUP(P14,'Ops - BB Bank'!$B$1:$B$5000,1,FALSE)),"","X")</f>
        <v/>
      </c>
      <c r="R14" s="43"/>
    </row>
    <row r="15" spans="1:18">
      <c r="A15" s="38"/>
      <c r="B15" s="38"/>
      <c r="C15" s="38"/>
      <c r="D15" s="38"/>
      <c r="E15" s="72"/>
      <c r="F15" s="73"/>
      <c r="G15" s="72"/>
      <c r="H15" s="72"/>
      <c r="I15" s="72"/>
      <c r="J15" s="72"/>
      <c r="K15" s="74"/>
      <c r="L15" s="72"/>
      <c r="M15" s="75"/>
      <c r="N15" s="75"/>
      <c r="O15" s="75"/>
      <c r="P15" s="42">
        <f t="shared" si="0"/>
        <v>0</v>
      </c>
      <c r="Q15" s="43" t="str">
        <f>IF(ISERROR(VLOOKUP(P15,'Ops - BB Bank'!$B$1:$B$5000,1,FALSE)),"","X")</f>
        <v/>
      </c>
      <c r="R15" s="43"/>
    </row>
    <row r="16" spans="1:18">
      <c r="A16" s="38"/>
      <c r="B16" s="38"/>
      <c r="C16" s="38"/>
      <c r="D16" s="38"/>
      <c r="E16" s="72"/>
      <c r="F16" s="73"/>
      <c r="G16" s="72"/>
      <c r="H16" s="72"/>
      <c r="I16" s="72"/>
      <c r="J16" s="72"/>
      <c r="K16" s="74"/>
      <c r="L16" s="72"/>
      <c r="M16" s="75"/>
      <c r="N16" s="75"/>
      <c r="O16" s="75"/>
      <c r="P16" s="42">
        <f t="shared" si="0"/>
        <v>0</v>
      </c>
      <c r="Q16" s="43" t="str">
        <f>IF(ISERROR(VLOOKUP(P16,'Ops - BB Bank'!$B$1:$B$5000,1,FALSE)),"","X")</f>
        <v/>
      </c>
      <c r="R16" s="43"/>
    </row>
    <row r="17" spans="1:18">
      <c r="A17" s="38"/>
      <c r="B17" s="38"/>
      <c r="C17" s="38"/>
      <c r="D17" s="38"/>
      <c r="E17" s="72"/>
      <c r="F17" s="73"/>
      <c r="G17" s="72"/>
      <c r="H17" s="72"/>
      <c r="I17" s="72"/>
      <c r="J17" s="72"/>
      <c r="K17" s="74"/>
      <c r="L17" s="72"/>
      <c r="M17" s="75"/>
      <c r="N17" s="75"/>
      <c r="O17" s="75"/>
      <c r="P17" s="42">
        <f t="shared" si="0"/>
        <v>0</v>
      </c>
      <c r="Q17" s="43" t="str">
        <f>IF(ISERROR(VLOOKUP(P17,'Ops - BB Bank'!$B$1:$B$5000,1,FALSE)),"","X")</f>
        <v/>
      </c>
      <c r="R17" s="43"/>
    </row>
    <row r="18" spans="1:18">
      <c r="A18" s="38"/>
      <c r="B18" s="38"/>
      <c r="C18" s="38"/>
      <c r="D18" s="38"/>
      <c r="E18" s="72"/>
      <c r="F18" s="73"/>
      <c r="G18" s="72"/>
      <c r="H18" s="72"/>
      <c r="I18" s="72"/>
      <c r="J18" s="72"/>
      <c r="K18" s="74"/>
      <c r="L18" s="72"/>
      <c r="M18" s="75"/>
      <c r="N18" s="75"/>
      <c r="O18" s="75"/>
      <c r="P18" s="42">
        <f t="shared" si="0"/>
        <v>0</v>
      </c>
      <c r="Q18" s="43" t="str">
        <f>IF(ISERROR(VLOOKUP(P18,'Ops - BB Bank'!$B$1:$B$5000,1,FALSE)),"","X")</f>
        <v/>
      </c>
      <c r="R18" s="43"/>
    </row>
    <row r="19" spans="1:18">
      <c r="A19" s="38"/>
      <c r="B19" s="38"/>
      <c r="C19" s="38"/>
      <c r="D19" s="38"/>
      <c r="E19" s="72"/>
      <c r="F19" s="73"/>
      <c r="G19" s="72"/>
      <c r="H19" s="72"/>
      <c r="I19" s="72"/>
      <c r="J19" s="72"/>
      <c r="K19" s="74"/>
      <c r="L19" s="72"/>
      <c r="M19" s="75"/>
      <c r="N19" s="75"/>
      <c r="O19" s="75"/>
      <c r="P19" s="42">
        <f t="shared" si="0"/>
        <v>0</v>
      </c>
      <c r="Q19" s="43" t="str">
        <f>IF(ISERROR(VLOOKUP(P19,'Ops - BB Bank'!$B$1:$B$5000,1,FALSE)),"","X")</f>
        <v/>
      </c>
      <c r="R19" s="43"/>
    </row>
    <row r="20" spans="1:18">
      <c r="A20" s="38"/>
      <c r="B20" s="38"/>
      <c r="C20" s="38"/>
      <c r="D20" s="38"/>
      <c r="E20" s="72"/>
      <c r="F20" s="73"/>
      <c r="G20" s="72"/>
      <c r="H20" s="72"/>
      <c r="I20" s="72"/>
      <c r="J20" s="72"/>
      <c r="K20" s="74"/>
      <c r="L20" s="72"/>
      <c r="M20" s="75"/>
      <c r="N20" s="75"/>
      <c r="O20" s="75"/>
      <c r="P20" s="42">
        <f t="shared" si="0"/>
        <v>0</v>
      </c>
      <c r="Q20" s="43" t="str">
        <f>IF(ISERROR(VLOOKUP(P20,'Ops - BB Bank'!$B$1:$B$5000,1,FALSE)),"","X")</f>
        <v/>
      </c>
      <c r="R20" s="43"/>
    </row>
    <row r="21" spans="1:18">
      <c r="A21" s="38"/>
      <c r="B21" s="38"/>
      <c r="C21" s="38"/>
      <c r="D21" s="38"/>
      <c r="E21" s="72"/>
      <c r="F21" s="73"/>
      <c r="G21" s="72"/>
      <c r="H21" s="72"/>
      <c r="I21" s="72"/>
      <c r="J21" s="72"/>
      <c r="K21" s="74"/>
      <c r="L21" s="72"/>
      <c r="M21" s="75"/>
      <c r="N21" s="75"/>
      <c r="O21" s="75"/>
      <c r="P21" s="42">
        <f t="shared" si="0"/>
        <v>0</v>
      </c>
      <c r="Q21" s="43" t="str">
        <f>IF(ISERROR(VLOOKUP(P21,'Ops - BB Bank'!$B$1:$B$5000,1,FALSE)),"","X")</f>
        <v/>
      </c>
      <c r="R21" s="43"/>
    </row>
    <row r="22" spans="1:18">
      <c r="A22" s="38"/>
      <c r="B22" s="38"/>
      <c r="C22" s="38"/>
      <c r="D22" s="38"/>
      <c r="E22" s="72"/>
      <c r="F22" s="73"/>
      <c r="G22" s="72"/>
      <c r="H22" s="72"/>
      <c r="I22" s="72"/>
      <c r="J22" s="72"/>
      <c r="K22" s="74"/>
      <c r="L22" s="72"/>
      <c r="M22" s="75"/>
      <c r="N22" s="75"/>
      <c r="O22" s="75"/>
      <c r="P22" s="42">
        <f t="shared" si="0"/>
        <v>0</v>
      </c>
      <c r="Q22" s="43" t="str">
        <f>IF(ISERROR(VLOOKUP(P22,'Ops - BB Bank'!$B$1:$B$5000,1,FALSE)),"","X")</f>
        <v/>
      </c>
      <c r="R22" s="43"/>
    </row>
    <row r="23" spans="1:18">
      <c r="A23" s="38"/>
      <c r="B23" s="38"/>
      <c r="C23" s="38"/>
      <c r="D23" s="38"/>
      <c r="E23" s="72"/>
      <c r="F23" s="73"/>
      <c r="G23" s="72"/>
      <c r="H23" s="72"/>
      <c r="I23" s="72"/>
      <c r="J23" s="72"/>
      <c r="K23" s="74"/>
      <c r="L23" s="72"/>
      <c r="M23" s="75"/>
      <c r="N23" s="75"/>
      <c r="O23" s="75"/>
      <c r="P23" s="42">
        <f t="shared" si="0"/>
        <v>0</v>
      </c>
      <c r="Q23" s="43" t="str">
        <f>IF(ISERROR(VLOOKUP(P23,'Ops - BB Bank'!$B$1:$B$5000,1,FALSE)),"","X")</f>
        <v/>
      </c>
      <c r="R23" s="43"/>
    </row>
    <row r="24" spans="1:18">
      <c r="A24" s="38"/>
      <c r="B24" s="38"/>
      <c r="C24" s="38"/>
      <c r="D24" s="38"/>
      <c r="E24" s="72"/>
      <c r="F24" s="73"/>
      <c r="G24" s="72"/>
      <c r="H24" s="72"/>
      <c r="I24" s="72"/>
      <c r="J24" s="72"/>
      <c r="K24" s="74"/>
      <c r="L24" s="72"/>
      <c r="M24" s="75"/>
      <c r="N24" s="75"/>
      <c r="O24" s="75"/>
      <c r="P24" s="42">
        <f t="shared" si="0"/>
        <v>0</v>
      </c>
      <c r="Q24" s="43" t="str">
        <f>IF(ISERROR(VLOOKUP(P24,'Ops - BB Bank'!$B$1:$B$5000,1,FALSE)),"","X")</f>
        <v/>
      </c>
      <c r="R24" s="43"/>
    </row>
    <row r="25" spans="1:18">
      <c r="A25" s="38"/>
      <c r="B25" s="38"/>
      <c r="C25" s="38"/>
      <c r="D25" s="38"/>
      <c r="E25" s="72"/>
      <c r="F25" s="73"/>
      <c r="G25" s="72"/>
      <c r="H25" s="72"/>
      <c r="I25" s="72"/>
      <c r="J25" s="72"/>
      <c r="K25" s="74"/>
      <c r="L25" s="72"/>
      <c r="M25" s="75"/>
      <c r="N25" s="75"/>
      <c r="O25" s="75"/>
      <c r="P25" s="42">
        <f t="shared" si="0"/>
        <v>0</v>
      </c>
      <c r="Q25" s="43" t="str">
        <f>IF(ISERROR(VLOOKUP(P25,'Ops - BB Bank'!$B$1:$B$5000,1,FALSE)),"","X")</f>
        <v/>
      </c>
      <c r="R25" s="43"/>
    </row>
    <row r="26" spans="1:18">
      <c r="A26" s="38"/>
      <c r="B26" s="38"/>
      <c r="C26" s="38"/>
      <c r="D26" s="38"/>
      <c r="E26" s="72"/>
      <c r="F26" s="73"/>
      <c r="G26" s="72"/>
      <c r="H26" s="72"/>
      <c r="I26" s="72"/>
      <c r="J26" s="72"/>
      <c r="K26" s="74"/>
      <c r="L26" s="72"/>
      <c r="M26" s="75"/>
      <c r="N26" s="75"/>
      <c r="O26" s="75"/>
      <c r="P26" s="42">
        <f t="shared" si="0"/>
        <v>0</v>
      </c>
      <c r="Q26" s="43" t="str">
        <f>IF(ISERROR(VLOOKUP(P26,'Ops - BB Bank'!$B$1:$B$5000,1,FALSE)),"","X")</f>
        <v/>
      </c>
      <c r="R26" s="43"/>
    </row>
    <row r="27" spans="1:18">
      <c r="A27" s="38"/>
      <c r="B27" s="38"/>
      <c r="C27" s="38"/>
      <c r="D27" s="38"/>
      <c r="E27" s="72"/>
      <c r="F27" s="73"/>
      <c r="G27" s="72"/>
      <c r="H27" s="72"/>
      <c r="I27" s="72"/>
      <c r="J27" s="72"/>
      <c r="K27" s="74"/>
      <c r="L27" s="72"/>
      <c r="M27" s="75"/>
      <c r="N27" s="75"/>
      <c r="O27" s="75"/>
      <c r="P27" s="42">
        <f t="shared" si="0"/>
        <v>0</v>
      </c>
      <c r="Q27" s="43" t="str">
        <f>IF(ISERROR(VLOOKUP(P27,'Ops - BB Bank'!$B$1:$B$5000,1,FALSE)),"","X")</f>
        <v/>
      </c>
      <c r="R27" s="43"/>
    </row>
    <row r="28" spans="1:18">
      <c r="A28" s="38"/>
      <c r="B28" s="38"/>
      <c r="C28" s="38"/>
      <c r="D28" s="38"/>
      <c r="E28" s="72"/>
      <c r="F28" s="73"/>
      <c r="G28" s="72"/>
      <c r="H28" s="72"/>
      <c r="I28" s="72"/>
      <c r="J28" s="72"/>
      <c r="K28" s="74"/>
      <c r="L28" s="72"/>
      <c r="M28" s="75"/>
      <c r="N28" s="75"/>
      <c r="O28" s="75"/>
      <c r="P28" s="42">
        <f t="shared" si="0"/>
        <v>0</v>
      </c>
      <c r="Q28" s="43" t="str">
        <f>IF(ISERROR(VLOOKUP(P28,'Ops - BB Bank'!$B$1:$B$5000,1,FALSE)),"","X")</f>
        <v/>
      </c>
      <c r="R28" s="43"/>
    </row>
    <row r="29" spans="1:18">
      <c r="A29" s="38"/>
      <c r="B29" s="38"/>
      <c r="C29" s="38"/>
      <c r="D29" s="38"/>
      <c r="E29" s="72"/>
      <c r="F29" s="73"/>
      <c r="G29" s="72"/>
      <c r="H29" s="72"/>
      <c r="I29" s="72"/>
      <c r="J29" s="72"/>
      <c r="K29" s="74"/>
      <c r="L29" s="72"/>
      <c r="M29" s="75"/>
      <c r="N29" s="75"/>
      <c r="O29" s="75"/>
      <c r="P29" s="42">
        <f t="shared" si="0"/>
        <v>0</v>
      </c>
      <c r="Q29" s="43" t="str">
        <f>IF(ISERROR(VLOOKUP(P29,'Ops - BB Bank'!$B$1:$B$5000,1,FALSE)),"","X")</f>
        <v/>
      </c>
      <c r="R29" s="43"/>
    </row>
    <row r="30" spans="1:18">
      <c r="A30" s="38"/>
      <c r="B30" s="38"/>
      <c r="C30" s="38"/>
      <c r="D30" s="38"/>
      <c r="E30" s="72"/>
      <c r="F30" s="73"/>
      <c r="G30" s="72"/>
      <c r="H30" s="72"/>
      <c r="I30" s="72"/>
      <c r="J30" s="72"/>
      <c r="K30" s="74"/>
      <c r="L30" s="72"/>
      <c r="M30" s="75"/>
      <c r="N30" s="75"/>
      <c r="O30" s="75"/>
      <c r="P30" s="42">
        <f t="shared" si="0"/>
        <v>0</v>
      </c>
      <c r="Q30" s="43" t="str">
        <f>IF(ISERROR(VLOOKUP(P30,'Ops - BB Bank'!$B$1:$B$5000,1,FALSE)),"","X")</f>
        <v/>
      </c>
      <c r="R30" s="43"/>
    </row>
    <row r="31" spans="1:18">
      <c r="A31" s="38"/>
      <c r="B31" s="38"/>
      <c r="C31" s="38"/>
      <c r="D31" s="38"/>
      <c r="E31" s="72"/>
      <c r="F31" s="73"/>
      <c r="G31" s="72"/>
      <c r="H31" s="72"/>
      <c r="I31" s="72"/>
      <c r="J31" s="72"/>
      <c r="K31" s="74"/>
      <c r="L31" s="72"/>
      <c r="M31" s="75"/>
      <c r="N31" s="75"/>
      <c r="O31" s="75"/>
      <c r="P31" s="42">
        <f t="shared" si="0"/>
        <v>0</v>
      </c>
      <c r="Q31" s="43" t="str">
        <f>IF(ISERROR(VLOOKUP(P31,'Ops - BB Bank'!$B$1:$B$5000,1,FALSE)),"","X")</f>
        <v/>
      </c>
      <c r="R31" s="43"/>
    </row>
    <row r="32" spans="1:18">
      <c r="A32" s="38"/>
      <c r="B32" s="38"/>
      <c r="C32" s="38"/>
      <c r="D32" s="38"/>
      <c r="E32" s="72"/>
      <c r="F32" s="73"/>
      <c r="G32" s="72"/>
      <c r="H32" s="72"/>
      <c r="I32" s="72"/>
      <c r="J32" s="72"/>
      <c r="K32" s="74"/>
      <c r="L32" s="72"/>
      <c r="M32" s="75"/>
      <c r="N32" s="75"/>
      <c r="O32" s="75"/>
      <c r="P32" s="42">
        <f t="shared" si="0"/>
        <v>0</v>
      </c>
      <c r="Q32" s="43" t="str">
        <f>IF(ISERROR(VLOOKUP(P32,'Ops - BB Bank'!$B$1:$B$5000,1,FALSE)),"","X")</f>
        <v/>
      </c>
      <c r="R32" s="43"/>
    </row>
    <row r="33" spans="1:18">
      <c r="A33" s="38"/>
      <c r="B33" s="38"/>
      <c r="C33" s="38"/>
      <c r="D33" s="38"/>
      <c r="E33" s="72"/>
      <c r="F33" s="73"/>
      <c r="G33" s="72"/>
      <c r="H33" s="72"/>
      <c r="I33" s="72"/>
      <c r="J33" s="72"/>
      <c r="K33" s="74"/>
      <c r="L33" s="72"/>
      <c r="M33" s="75"/>
      <c r="N33" s="75"/>
      <c r="O33" s="75"/>
      <c r="P33" s="42">
        <f t="shared" si="0"/>
        <v>0</v>
      </c>
      <c r="Q33" s="43" t="str">
        <f>IF(ISERROR(VLOOKUP(P33,'Ops - BB Bank'!$B$1:$B$5000,1,FALSE)),"","X")</f>
        <v/>
      </c>
      <c r="R33" s="43"/>
    </row>
    <row r="34" spans="1:18">
      <c r="A34" s="38"/>
      <c r="B34" s="38"/>
      <c r="C34" s="38"/>
      <c r="D34" s="38"/>
      <c r="E34" s="72"/>
      <c r="F34" s="73"/>
      <c r="G34" s="72"/>
      <c r="H34" s="72"/>
      <c r="I34" s="72"/>
      <c r="J34" s="72"/>
      <c r="K34" s="74"/>
      <c r="L34" s="72"/>
      <c r="M34" s="75"/>
      <c r="N34" s="75"/>
      <c r="O34" s="75"/>
      <c r="P34" s="42">
        <f t="shared" si="0"/>
        <v>0</v>
      </c>
      <c r="Q34" s="43" t="str">
        <f>IF(ISERROR(VLOOKUP(P34,'Ops - BB Bank'!$B$1:$B$5000,1,FALSE)),"","X")</f>
        <v/>
      </c>
      <c r="R34" s="43"/>
    </row>
    <row r="35" spans="1:18">
      <c r="A35" s="38"/>
      <c r="B35" s="38"/>
      <c r="C35" s="38"/>
      <c r="D35" s="38"/>
      <c r="E35" s="72"/>
      <c r="F35" s="73"/>
      <c r="G35" s="72"/>
      <c r="H35" s="72"/>
      <c r="I35" s="72"/>
      <c r="J35" s="72"/>
      <c r="K35" s="74"/>
      <c r="L35" s="72"/>
      <c r="M35" s="75"/>
      <c r="N35" s="75"/>
      <c r="O35" s="75"/>
      <c r="P35" s="42">
        <f t="shared" si="0"/>
        <v>0</v>
      </c>
      <c r="Q35" s="43" t="str">
        <f>IF(ISERROR(VLOOKUP(P35,'Ops - BB Bank'!$B$1:$B$5000,1,FALSE)),"","X")</f>
        <v/>
      </c>
      <c r="R35" s="43"/>
    </row>
    <row r="36" spans="1:18">
      <c r="A36" s="38"/>
      <c r="B36" s="38"/>
      <c r="C36" s="38"/>
      <c r="D36" s="38"/>
      <c r="E36" s="72"/>
      <c r="F36" s="73"/>
      <c r="G36" s="72"/>
      <c r="H36" s="72"/>
      <c r="I36" s="72"/>
      <c r="J36" s="72"/>
      <c r="K36" s="74"/>
      <c r="L36" s="72"/>
      <c r="M36" s="75"/>
      <c r="N36" s="75"/>
      <c r="O36" s="75"/>
      <c r="P36" s="42">
        <f t="shared" si="0"/>
        <v>0</v>
      </c>
      <c r="Q36" s="43" t="str">
        <f>IF(ISERROR(VLOOKUP(P36,'Ops - BB Bank'!$B$1:$B$5000,1,FALSE)),"","X")</f>
        <v/>
      </c>
      <c r="R36" s="43"/>
    </row>
    <row r="37" spans="1:18">
      <c r="A37" s="38"/>
      <c r="B37" s="38"/>
      <c r="C37" s="38"/>
      <c r="D37" s="38"/>
      <c r="E37" s="72"/>
      <c r="F37" s="73"/>
      <c r="G37" s="72"/>
      <c r="H37" s="72"/>
      <c r="I37" s="72"/>
      <c r="J37" s="72"/>
      <c r="K37" s="74"/>
      <c r="L37" s="72"/>
      <c r="M37" s="75"/>
      <c r="N37" s="75"/>
      <c r="O37" s="75"/>
      <c r="P37" s="42">
        <f t="shared" si="0"/>
        <v>0</v>
      </c>
      <c r="Q37" s="43" t="str">
        <f>IF(ISERROR(VLOOKUP(P37,'Ops - BB Bank'!$B$1:$B$5000,1,FALSE)),"","X")</f>
        <v/>
      </c>
      <c r="R37" s="43"/>
    </row>
    <row r="38" spans="1:18">
      <c r="A38" s="38"/>
      <c r="B38" s="38"/>
      <c r="C38" s="38"/>
      <c r="D38" s="38"/>
      <c r="E38" s="72"/>
      <c r="F38" s="73"/>
      <c r="G38" s="72"/>
      <c r="H38" s="72"/>
      <c r="I38" s="72"/>
      <c r="J38" s="72"/>
      <c r="K38" s="74"/>
      <c r="L38" s="72"/>
      <c r="M38" s="75"/>
      <c r="N38" s="75"/>
      <c r="O38" s="75"/>
      <c r="P38" s="42">
        <f t="shared" si="0"/>
        <v>0</v>
      </c>
      <c r="Q38" s="43" t="str">
        <f>IF(ISERROR(VLOOKUP(P38,'Ops - BB Bank'!$B$1:$B$5000,1,FALSE)),"","X")</f>
        <v/>
      </c>
      <c r="R38" s="43"/>
    </row>
    <row r="39" spans="1:18">
      <c r="A39" s="38"/>
      <c r="B39" s="38"/>
      <c r="C39" s="38"/>
      <c r="D39" s="38"/>
      <c r="E39" s="72"/>
      <c r="F39" s="73"/>
      <c r="G39" s="72"/>
      <c r="H39" s="72"/>
      <c r="I39" s="72"/>
      <c r="J39" s="72"/>
      <c r="K39" s="74"/>
      <c r="L39" s="72"/>
      <c r="M39" s="75"/>
      <c r="N39" s="75"/>
      <c r="O39" s="75"/>
      <c r="P39" s="42">
        <f t="shared" si="0"/>
        <v>0</v>
      </c>
      <c r="Q39" s="43" t="str">
        <f>IF(ISERROR(VLOOKUP(P39,'Ops - BB Bank'!$B$1:$B$5000,1,FALSE)),"","X")</f>
        <v/>
      </c>
      <c r="R39" s="43"/>
    </row>
    <row r="40" spans="1:18">
      <c r="A40" s="38"/>
      <c r="B40" s="38"/>
      <c r="C40" s="38"/>
      <c r="D40" s="38"/>
      <c r="E40" s="72"/>
      <c r="F40" s="73"/>
      <c r="G40" s="72"/>
      <c r="H40" s="72"/>
      <c r="I40" s="72"/>
      <c r="J40" s="72"/>
      <c r="K40" s="74"/>
      <c r="L40" s="72"/>
      <c r="M40" s="75"/>
      <c r="N40" s="75"/>
      <c r="O40" s="75"/>
      <c r="P40" s="42">
        <f t="shared" si="0"/>
        <v>0</v>
      </c>
      <c r="Q40" s="43" t="str">
        <f>IF(ISERROR(VLOOKUP(P40,'Ops - BB Bank'!$B$1:$B$5000,1,FALSE)),"","X")</f>
        <v/>
      </c>
      <c r="R40" s="43"/>
    </row>
    <row r="41" spans="1:18">
      <c r="A41" s="38"/>
      <c r="B41" s="38"/>
      <c r="C41" s="38"/>
      <c r="D41" s="38"/>
      <c r="E41" s="72"/>
      <c r="F41" s="73"/>
      <c r="G41" s="72"/>
      <c r="H41" s="72"/>
      <c r="I41" s="72"/>
      <c r="J41" s="72"/>
      <c r="K41" s="74"/>
      <c r="L41" s="72"/>
      <c r="M41" s="75"/>
      <c r="N41" s="75"/>
      <c r="O41" s="75"/>
      <c r="P41" s="42">
        <f t="shared" si="0"/>
        <v>0</v>
      </c>
      <c r="Q41" s="43" t="str">
        <f>IF(ISERROR(VLOOKUP(P41,'Ops - BB Bank'!$B$1:$B$5000,1,FALSE)),"","X")</f>
        <v/>
      </c>
      <c r="R41" s="43"/>
    </row>
    <row r="42" spans="1:18">
      <c r="A42" s="38"/>
      <c r="B42" s="38"/>
      <c r="C42" s="38"/>
      <c r="D42" s="38"/>
      <c r="E42" s="72"/>
      <c r="F42" s="73"/>
      <c r="G42" s="72"/>
      <c r="H42" s="72"/>
      <c r="I42" s="72"/>
      <c r="J42" s="72"/>
      <c r="K42" s="74"/>
      <c r="L42" s="72"/>
      <c r="M42" s="75"/>
      <c r="N42" s="75"/>
      <c r="O42" s="75"/>
      <c r="P42" s="42">
        <f t="shared" si="0"/>
        <v>0</v>
      </c>
      <c r="Q42" s="43" t="str">
        <f>IF(ISERROR(VLOOKUP(P42,'Ops - BB Bank'!$B$1:$B$5000,1,FALSE)),"","X")</f>
        <v/>
      </c>
      <c r="R42" s="43"/>
    </row>
    <row r="43" spans="1:18">
      <c r="A43" s="38"/>
      <c r="B43" s="38"/>
      <c r="C43" s="38"/>
      <c r="D43" s="38"/>
      <c r="E43" s="72"/>
      <c r="F43" s="73"/>
      <c r="G43" s="72"/>
      <c r="H43" s="72"/>
      <c r="I43" s="72"/>
      <c r="J43" s="72"/>
      <c r="K43" s="74"/>
      <c r="L43" s="72"/>
      <c r="M43" s="75"/>
      <c r="N43" s="75"/>
      <c r="O43" s="75"/>
      <c r="P43" s="42">
        <f t="shared" si="0"/>
        <v>0</v>
      </c>
      <c r="Q43" s="43" t="str">
        <f>IF(ISERROR(VLOOKUP(P43,'Ops - BB Bank'!$B$1:$B$5000,1,FALSE)),"","X")</f>
        <v/>
      </c>
      <c r="R43" s="43"/>
    </row>
    <row r="44" spans="1:18">
      <c r="A44" s="38"/>
      <c r="B44" s="38"/>
      <c r="C44" s="38"/>
      <c r="D44" s="38"/>
      <c r="E44" s="72"/>
      <c r="F44" s="73"/>
      <c r="G44" s="72"/>
      <c r="H44" s="72"/>
      <c r="I44" s="72"/>
      <c r="J44" s="72"/>
      <c r="K44" s="74"/>
      <c r="L44" s="72"/>
      <c r="M44" s="75"/>
      <c r="N44" s="75"/>
      <c r="O44" s="75"/>
      <c r="P44" s="42">
        <f t="shared" si="0"/>
        <v>0</v>
      </c>
      <c r="Q44" s="43" t="str">
        <f>IF(ISERROR(VLOOKUP(P44,'Ops - BB Bank'!$B$1:$B$5000,1,FALSE)),"","X")</f>
        <v/>
      </c>
      <c r="R44" s="43"/>
    </row>
    <row r="45" spans="1:18">
      <c r="A45" s="38"/>
      <c r="B45" s="38"/>
      <c r="C45" s="38"/>
      <c r="D45" s="38"/>
      <c r="E45" s="72"/>
      <c r="F45" s="73"/>
      <c r="G45" s="72"/>
      <c r="H45" s="72"/>
      <c r="I45" s="72"/>
      <c r="J45" s="72"/>
      <c r="K45" s="74"/>
      <c r="L45" s="72"/>
      <c r="M45" s="75"/>
      <c r="N45" s="75"/>
      <c r="O45" s="75"/>
      <c r="P45" s="42">
        <f t="shared" si="0"/>
        <v>0</v>
      </c>
      <c r="Q45" s="43" t="str">
        <f>IF(ISERROR(VLOOKUP(P45,'Ops - BB Bank'!$B$1:$B$5000,1,FALSE)),"","X")</f>
        <v/>
      </c>
      <c r="R45" s="43"/>
    </row>
    <row r="46" spans="1:18">
      <c r="A46" s="38"/>
      <c r="B46" s="38"/>
      <c r="C46" s="38"/>
      <c r="D46" s="38"/>
      <c r="E46" s="72"/>
      <c r="F46" s="73"/>
      <c r="G46" s="72"/>
      <c r="H46" s="72"/>
      <c r="I46" s="72"/>
      <c r="J46" s="72"/>
      <c r="K46" s="74"/>
      <c r="L46" s="72"/>
      <c r="M46" s="75"/>
      <c r="N46" s="75"/>
      <c r="O46" s="75"/>
      <c r="P46" s="42">
        <f t="shared" si="0"/>
        <v>0</v>
      </c>
      <c r="Q46" s="43" t="str">
        <f>IF(ISERROR(VLOOKUP(P46,'Ops - BB Bank'!$B$1:$B$5000,1,FALSE)),"","X")</f>
        <v/>
      </c>
      <c r="R46" s="43"/>
    </row>
    <row r="47" spans="1:18">
      <c r="A47" s="38"/>
      <c r="B47" s="38"/>
      <c r="C47" s="38"/>
      <c r="D47" s="38"/>
      <c r="E47" s="72"/>
      <c r="F47" s="73"/>
      <c r="G47" s="72"/>
      <c r="H47" s="72"/>
      <c r="I47" s="72"/>
      <c r="J47" s="72"/>
      <c r="K47" s="74"/>
      <c r="L47" s="72"/>
      <c r="M47" s="75"/>
      <c r="N47" s="75"/>
      <c r="O47" s="75"/>
      <c r="P47" s="42">
        <f t="shared" si="0"/>
        <v>0</v>
      </c>
      <c r="Q47" s="43" t="str">
        <f>IF(ISERROR(VLOOKUP(P47,'Ops - BB Bank'!$B$1:$B$5000,1,FALSE)),"","X")</f>
        <v/>
      </c>
      <c r="R47" s="43"/>
    </row>
    <row r="48" spans="1:18">
      <c r="A48" s="38"/>
      <c r="B48" s="38"/>
      <c r="C48" s="38"/>
      <c r="D48" s="38"/>
      <c r="E48" s="72"/>
      <c r="F48" s="73"/>
      <c r="G48" s="72"/>
      <c r="H48" s="72"/>
      <c r="I48" s="72"/>
      <c r="J48" s="72"/>
      <c r="K48" s="74"/>
      <c r="L48" s="72"/>
      <c r="M48" s="75"/>
      <c r="N48" s="75"/>
      <c r="O48" s="75"/>
      <c r="P48" s="42">
        <f t="shared" si="0"/>
        <v>0</v>
      </c>
      <c r="Q48" s="43" t="str">
        <f>IF(ISERROR(VLOOKUP(P48,'Ops - BB Bank'!$B$1:$B$5000,1,FALSE)),"","X")</f>
        <v/>
      </c>
      <c r="R48" s="43"/>
    </row>
    <row r="49" spans="1:18">
      <c r="A49" s="38"/>
      <c r="B49" s="38"/>
      <c r="C49" s="38"/>
      <c r="D49" s="38"/>
      <c r="E49" s="72"/>
      <c r="F49" s="73"/>
      <c r="G49" s="72"/>
      <c r="H49" s="72"/>
      <c r="I49" s="72"/>
      <c r="J49" s="72"/>
      <c r="K49" s="74"/>
      <c r="L49" s="72"/>
      <c r="M49" s="75"/>
      <c r="N49" s="75"/>
      <c r="O49" s="75"/>
      <c r="P49" s="42">
        <f t="shared" si="0"/>
        <v>0</v>
      </c>
      <c r="Q49" s="43" t="str">
        <f>IF(ISERROR(VLOOKUP(P49,'Ops - BB Bank'!$B$1:$B$5000,1,FALSE)),"","X")</f>
        <v/>
      </c>
      <c r="R49" s="43"/>
    </row>
    <row r="50" spans="1:18">
      <c r="A50" s="38"/>
      <c r="B50" s="38"/>
      <c r="C50" s="38"/>
      <c r="D50" s="38"/>
      <c r="E50" s="72"/>
      <c r="F50" s="73"/>
      <c r="G50" s="72"/>
      <c r="H50" s="72"/>
      <c r="I50" s="72"/>
      <c r="J50" s="72"/>
      <c r="K50" s="74"/>
      <c r="L50" s="72"/>
      <c r="M50" s="75"/>
      <c r="N50" s="75"/>
      <c r="O50" s="75"/>
      <c r="P50" s="42">
        <f t="shared" si="0"/>
        <v>0</v>
      </c>
      <c r="Q50" s="43" t="str">
        <f>IF(ISERROR(VLOOKUP(P50,'Ops - BB Bank'!$B$1:$B$5000,1,FALSE)),"","X")</f>
        <v/>
      </c>
      <c r="R50" s="43"/>
    </row>
    <row r="51" spans="1:18">
      <c r="A51" s="38"/>
      <c r="B51" s="38"/>
      <c r="C51" s="38"/>
      <c r="D51" s="38"/>
      <c r="E51" s="72"/>
      <c r="F51" s="73"/>
      <c r="G51" s="72"/>
      <c r="H51" s="72"/>
      <c r="I51" s="72"/>
      <c r="J51" s="72"/>
      <c r="K51" s="74"/>
      <c r="L51" s="72"/>
      <c r="M51" s="75"/>
      <c r="N51" s="75"/>
      <c r="O51" s="75"/>
      <c r="P51" s="42">
        <f t="shared" si="0"/>
        <v>0</v>
      </c>
      <c r="Q51" s="43" t="str">
        <f>IF(ISERROR(VLOOKUP(P51,'Ops - BB Bank'!$B$1:$B$5000,1,FALSE)),"","X")</f>
        <v/>
      </c>
      <c r="R51" s="43"/>
    </row>
    <row r="52" spans="1:18">
      <c r="A52" s="38"/>
      <c r="B52" s="38"/>
      <c r="C52" s="38"/>
      <c r="D52" s="38"/>
      <c r="E52" s="72"/>
      <c r="F52" s="73"/>
      <c r="G52" s="72"/>
      <c r="H52" s="72"/>
      <c r="I52" s="72"/>
      <c r="J52" s="72"/>
      <c r="K52" s="74"/>
      <c r="L52" s="72"/>
      <c r="M52" s="75"/>
      <c r="N52" s="75"/>
      <c r="O52" s="75"/>
      <c r="P52" s="42">
        <f t="shared" si="0"/>
        <v>0</v>
      </c>
      <c r="Q52" s="43" t="str">
        <f>IF(ISERROR(VLOOKUP(P52,'Ops - BB Bank'!$B$1:$B$5000,1,FALSE)),"","X")</f>
        <v/>
      </c>
      <c r="R52" s="43"/>
    </row>
    <row r="53" spans="1:18">
      <c r="A53" s="38"/>
      <c r="B53" s="38"/>
      <c r="C53" s="38"/>
      <c r="D53" s="38"/>
      <c r="E53" s="72"/>
      <c r="F53" s="73"/>
      <c r="G53" s="72"/>
      <c r="H53" s="72"/>
      <c r="I53" s="72"/>
      <c r="J53" s="72"/>
      <c r="K53" s="74"/>
      <c r="L53" s="72"/>
      <c r="M53" s="75"/>
      <c r="N53" s="75"/>
      <c r="O53" s="75"/>
      <c r="P53" s="42">
        <f t="shared" si="0"/>
        <v>0</v>
      </c>
      <c r="Q53" s="43" t="str">
        <f>IF(ISERROR(VLOOKUP(P53,'Ops - BB Bank'!$B$1:$B$5000,1,FALSE)),"","X")</f>
        <v/>
      </c>
      <c r="R53" s="43"/>
    </row>
    <row r="54" spans="1:18">
      <c r="A54" s="38"/>
      <c r="B54" s="38"/>
      <c r="C54" s="38"/>
      <c r="D54" s="38"/>
      <c r="E54" s="72"/>
      <c r="F54" s="73"/>
      <c r="G54" s="72"/>
      <c r="H54" s="72"/>
      <c r="I54" s="72"/>
      <c r="J54" s="72"/>
      <c r="K54" s="74"/>
      <c r="L54" s="72"/>
      <c r="M54" s="75"/>
      <c r="N54" s="75"/>
      <c r="O54" s="75"/>
      <c r="P54" s="42">
        <f t="shared" si="0"/>
        <v>0</v>
      </c>
      <c r="Q54" s="43" t="str">
        <f>IF(ISERROR(VLOOKUP(P54,'Ops - BB Bank'!$B$1:$B$5000,1,FALSE)),"","X")</f>
        <v/>
      </c>
      <c r="R54" s="43"/>
    </row>
    <row r="55" spans="1:18">
      <c r="A55" s="38"/>
      <c r="B55" s="38"/>
      <c r="C55" s="38"/>
      <c r="D55" s="38"/>
      <c r="E55" s="72"/>
      <c r="F55" s="73"/>
      <c r="G55" s="72"/>
      <c r="H55" s="72"/>
      <c r="I55" s="72"/>
      <c r="J55" s="72"/>
      <c r="K55" s="74"/>
      <c r="L55" s="72"/>
      <c r="M55" s="75"/>
      <c r="N55" s="75"/>
      <c r="O55" s="75"/>
      <c r="P55" s="42">
        <f t="shared" si="0"/>
        <v>0</v>
      </c>
      <c r="Q55" s="43" t="str">
        <f>IF(ISERROR(VLOOKUP(P55,'Ops - BB Bank'!$B$1:$B$5000,1,FALSE)),"","X")</f>
        <v/>
      </c>
      <c r="R55" s="43"/>
    </row>
    <row r="56" spans="1:18">
      <c r="A56" s="38"/>
      <c r="B56" s="38"/>
      <c r="C56" s="38"/>
      <c r="D56" s="38"/>
      <c r="E56" s="72"/>
      <c r="F56" s="73"/>
      <c r="G56" s="72"/>
      <c r="H56" s="72"/>
      <c r="I56" s="72"/>
      <c r="J56" s="72"/>
      <c r="K56" s="74"/>
      <c r="L56" s="72"/>
      <c r="M56" s="75"/>
      <c r="N56" s="75"/>
      <c r="O56" s="75"/>
      <c r="P56" s="42">
        <f t="shared" si="0"/>
        <v>0</v>
      </c>
      <c r="Q56" s="43" t="str">
        <f>IF(ISERROR(VLOOKUP(P56,'Ops - BB Bank'!$B$1:$B$5000,1,FALSE)),"","X")</f>
        <v/>
      </c>
      <c r="R56" s="43"/>
    </row>
    <row r="57" spans="1:18">
      <c r="A57" s="38"/>
      <c r="B57" s="38"/>
      <c r="C57" s="38"/>
      <c r="D57" s="38"/>
      <c r="E57" s="72"/>
      <c r="F57" s="73"/>
      <c r="G57" s="72"/>
      <c r="H57" s="72"/>
      <c r="I57" s="72"/>
      <c r="J57" s="72"/>
      <c r="K57" s="74"/>
      <c r="L57" s="72"/>
      <c r="M57" s="75"/>
      <c r="N57" s="75"/>
      <c r="O57" s="75"/>
      <c r="P57" s="42">
        <f t="shared" si="0"/>
        <v>0</v>
      </c>
      <c r="Q57" s="43" t="str">
        <f>IF(ISERROR(VLOOKUP(P57,'Ops - BB Bank'!$B$1:$B$5000,1,FALSE)),"","X")</f>
        <v/>
      </c>
      <c r="R57" s="43"/>
    </row>
    <row r="58" spans="1:18">
      <c r="A58" s="38"/>
      <c r="B58" s="38"/>
      <c r="C58" s="38"/>
      <c r="D58" s="38"/>
      <c r="E58" s="72"/>
      <c r="F58" s="73"/>
      <c r="G58" s="72"/>
      <c r="H58" s="72"/>
      <c r="I58" s="72"/>
      <c r="J58" s="72"/>
      <c r="K58" s="74"/>
      <c r="L58" s="72"/>
      <c r="M58" s="75"/>
      <c r="N58" s="75"/>
      <c r="O58" s="75"/>
      <c r="P58" s="42">
        <f t="shared" si="0"/>
        <v>0</v>
      </c>
      <c r="Q58" s="43" t="str">
        <f>IF(ISERROR(VLOOKUP(P58,'Ops - BB Bank'!$B$1:$B$5000,1,FALSE)),"","X")</f>
        <v/>
      </c>
      <c r="R58" s="44"/>
    </row>
    <row r="59" spans="1:18">
      <c r="A59" s="38"/>
      <c r="B59" s="38"/>
      <c r="C59" s="38"/>
      <c r="D59" s="38"/>
      <c r="E59" s="72"/>
      <c r="F59" s="73"/>
      <c r="G59" s="72"/>
      <c r="H59" s="72"/>
      <c r="I59" s="72"/>
      <c r="J59" s="72"/>
      <c r="K59" s="74"/>
      <c r="L59" s="72"/>
      <c r="M59" s="75"/>
      <c r="N59" s="75"/>
      <c r="O59" s="75"/>
      <c r="P59" s="42">
        <f t="shared" si="0"/>
        <v>0</v>
      </c>
      <c r="Q59" s="43" t="str">
        <f>IF(ISERROR(VLOOKUP(P59,'Ops - BB Bank'!$B$1:$B$5000,1,FALSE)),"","X")</f>
        <v/>
      </c>
      <c r="R59" s="43"/>
    </row>
    <row r="60" spans="1:18">
      <c r="A60" s="38"/>
      <c r="B60" s="38"/>
      <c r="C60" s="38"/>
      <c r="D60" s="38"/>
      <c r="E60" s="72"/>
      <c r="F60" s="73"/>
      <c r="G60" s="72"/>
      <c r="H60" s="72"/>
      <c r="I60" s="72"/>
      <c r="J60" s="72"/>
      <c r="K60" s="74"/>
      <c r="L60" s="72"/>
      <c r="M60" s="75"/>
      <c r="N60" s="75"/>
      <c r="O60" s="75"/>
      <c r="P60" s="42">
        <f t="shared" si="0"/>
        <v>0</v>
      </c>
      <c r="Q60" s="43" t="str">
        <f>IF(ISERROR(VLOOKUP(P60,'Ops - BB Bank'!$B$1:$B$5000,1,FALSE)),"","X")</f>
        <v/>
      </c>
      <c r="R60" s="43"/>
    </row>
    <row r="61" spans="1:18">
      <c r="A61" s="38"/>
      <c r="B61" s="38"/>
      <c r="C61" s="38"/>
      <c r="D61" s="38"/>
      <c r="E61" s="72"/>
      <c r="F61" s="73"/>
      <c r="G61" s="72"/>
      <c r="H61" s="72"/>
      <c r="I61" s="72"/>
      <c r="J61" s="72"/>
      <c r="K61" s="74"/>
      <c r="L61" s="72"/>
      <c r="M61" s="75"/>
      <c r="N61" s="75"/>
      <c r="O61" s="75"/>
      <c r="P61" s="42">
        <f t="shared" si="0"/>
        <v>0</v>
      </c>
      <c r="Q61" s="43" t="str">
        <f>IF(ISERROR(VLOOKUP(P61,'Ops - BB Bank'!$B$1:$B$5000,1,FALSE)),"","X")</f>
        <v/>
      </c>
      <c r="R61" s="43"/>
    </row>
    <row r="62" spans="1:18">
      <c r="A62" s="38"/>
      <c r="B62" s="38"/>
      <c r="C62" s="38"/>
      <c r="D62" s="38"/>
      <c r="E62" s="72"/>
      <c r="F62" s="73"/>
      <c r="G62" s="72"/>
      <c r="H62" s="72"/>
      <c r="I62" s="72"/>
      <c r="J62" s="72"/>
      <c r="K62" s="74"/>
      <c r="L62" s="72"/>
      <c r="M62" s="75"/>
      <c r="N62" s="75"/>
      <c r="O62" s="75"/>
      <c r="P62" s="42">
        <f t="shared" si="0"/>
        <v>0</v>
      </c>
      <c r="Q62" s="43" t="str">
        <f>IF(ISERROR(VLOOKUP(P62,'Ops - BB Bank'!$B$1:$B$5000,1,FALSE)),"","X")</f>
        <v/>
      </c>
      <c r="R62" s="44"/>
    </row>
    <row r="63" spans="1:18">
      <c r="A63" s="38"/>
      <c r="B63" s="38"/>
      <c r="C63" s="38"/>
      <c r="D63" s="38"/>
      <c r="E63" s="72"/>
      <c r="F63" s="73"/>
      <c r="G63" s="72"/>
      <c r="H63" s="72"/>
      <c r="I63" s="72"/>
      <c r="J63" s="72"/>
      <c r="K63" s="74"/>
      <c r="L63" s="72"/>
      <c r="M63" s="75"/>
      <c r="N63" s="75"/>
      <c r="O63" s="75"/>
      <c r="P63" s="42">
        <f t="shared" si="0"/>
        <v>0</v>
      </c>
      <c r="Q63" s="43" t="str">
        <f>IF(ISERROR(VLOOKUP(P63,'Ops - BB Bank'!$B$1:$B$5000,1,FALSE)),"","X")</f>
        <v/>
      </c>
      <c r="R63" s="43"/>
    </row>
    <row r="64" spans="1:18">
      <c r="A64" s="38"/>
      <c r="B64" s="38"/>
      <c r="C64" s="38"/>
      <c r="D64" s="38"/>
      <c r="E64" s="72"/>
      <c r="F64" s="73"/>
      <c r="G64" s="72"/>
      <c r="H64" s="72"/>
      <c r="I64" s="72"/>
      <c r="J64" s="72"/>
      <c r="K64" s="74"/>
      <c r="L64" s="72"/>
      <c r="M64" s="75"/>
      <c r="N64" s="75"/>
      <c r="O64" s="75"/>
      <c r="P64" s="42">
        <f t="shared" si="0"/>
        <v>0</v>
      </c>
      <c r="Q64" s="43" t="str">
        <f>IF(ISERROR(VLOOKUP(P64,'Ops - BB Bank'!$B$1:$B$5000,1,FALSE)),"","X")</f>
        <v/>
      </c>
      <c r="R64" s="43"/>
    </row>
    <row r="65" spans="1:18">
      <c r="A65" s="38"/>
      <c r="B65" s="38"/>
      <c r="C65" s="38"/>
      <c r="D65" s="38"/>
      <c r="E65" s="72"/>
      <c r="F65" s="73"/>
      <c r="G65" s="72"/>
      <c r="H65" s="72"/>
      <c r="I65" s="72"/>
      <c r="J65" s="72"/>
      <c r="K65" s="74"/>
      <c r="L65" s="72"/>
      <c r="M65" s="75"/>
      <c r="N65" s="75"/>
      <c r="O65" s="75"/>
      <c r="P65" s="42">
        <f t="shared" si="0"/>
        <v>0</v>
      </c>
      <c r="Q65" s="43" t="str">
        <f>IF(ISERROR(VLOOKUP(P65,'Ops - BB Bank'!$B$1:$B$5000,1,FALSE)),"","X")</f>
        <v/>
      </c>
      <c r="R65" s="43"/>
    </row>
    <row r="66" spans="1:18">
      <c r="A66" s="38"/>
      <c r="B66" s="38"/>
      <c r="C66" s="38"/>
      <c r="D66" s="38"/>
      <c r="E66" s="72"/>
      <c r="F66" s="73"/>
      <c r="G66" s="72"/>
      <c r="H66" s="72"/>
      <c r="I66" s="72"/>
      <c r="J66" s="72"/>
      <c r="K66" s="74"/>
      <c r="L66" s="72"/>
      <c r="M66" s="75"/>
      <c r="N66" s="75"/>
      <c r="O66" s="75"/>
      <c r="P66" s="42">
        <f t="shared" si="0"/>
        <v>0</v>
      </c>
      <c r="Q66" s="43" t="str">
        <f>IF(ISERROR(VLOOKUP(P66,'Ops - BB Bank'!$B$1:$B$5000,1,FALSE)),"","X")</f>
        <v/>
      </c>
      <c r="R66" s="43"/>
    </row>
    <row r="67" spans="1:18">
      <c r="A67" s="38"/>
      <c r="B67" s="38"/>
      <c r="C67" s="38"/>
      <c r="D67" s="38"/>
      <c r="E67" s="72"/>
      <c r="F67" s="73"/>
      <c r="G67" s="72"/>
      <c r="H67" s="72"/>
      <c r="I67" s="72"/>
      <c r="J67" s="72"/>
      <c r="K67" s="74"/>
      <c r="L67" s="72"/>
      <c r="M67" s="75"/>
      <c r="N67" s="75"/>
      <c r="O67" s="75"/>
      <c r="P67" s="42">
        <f t="shared" ref="P67:P82" si="1">G67*1</f>
        <v>0</v>
      </c>
      <c r="Q67" s="43" t="str">
        <f>IF(ISERROR(VLOOKUP(P67,'Ops - BB Bank'!$B$1:$B$5000,1,FALSE)),"","X")</f>
        <v/>
      </c>
      <c r="R67" s="43"/>
    </row>
    <row r="68" spans="1:18">
      <c r="A68" s="38"/>
      <c r="B68" s="38"/>
      <c r="C68" s="38"/>
      <c r="D68" s="38"/>
      <c r="E68" s="72"/>
      <c r="F68" s="73"/>
      <c r="G68" s="72"/>
      <c r="H68" s="72"/>
      <c r="I68" s="72"/>
      <c r="J68" s="72"/>
      <c r="K68" s="74"/>
      <c r="L68" s="72"/>
      <c r="M68" s="75"/>
      <c r="N68" s="75"/>
      <c r="O68" s="75"/>
      <c r="P68" s="42">
        <f t="shared" si="1"/>
        <v>0</v>
      </c>
      <c r="Q68" s="43" t="str">
        <f>IF(ISERROR(VLOOKUP(P68,'Ops - BB Bank'!$B$1:$B$5000,1,FALSE)),"","X")</f>
        <v/>
      </c>
      <c r="R68" s="43"/>
    </row>
    <row r="69" spans="1:18">
      <c r="A69" s="38"/>
      <c r="B69" s="38"/>
      <c r="C69" s="38"/>
      <c r="D69" s="38"/>
      <c r="E69" s="72"/>
      <c r="F69" s="73"/>
      <c r="G69" s="72"/>
      <c r="H69" s="72"/>
      <c r="I69" s="72"/>
      <c r="J69" s="72"/>
      <c r="K69" s="74"/>
      <c r="L69" s="72"/>
      <c r="M69" s="75"/>
      <c r="N69" s="75"/>
      <c r="O69" s="75"/>
      <c r="P69" s="42">
        <f t="shared" si="1"/>
        <v>0</v>
      </c>
      <c r="Q69" s="43" t="str">
        <f>IF(ISERROR(VLOOKUP(P69,'Ops - BB Bank'!$B$1:$B$5000,1,FALSE)),"","X")</f>
        <v/>
      </c>
      <c r="R69" s="43"/>
    </row>
    <row r="70" spans="1:18">
      <c r="A70" s="38"/>
      <c r="B70" s="38"/>
      <c r="C70" s="38"/>
      <c r="D70" s="38"/>
      <c r="E70" s="72"/>
      <c r="F70" s="73"/>
      <c r="G70" s="72"/>
      <c r="H70" s="72"/>
      <c r="I70" s="72"/>
      <c r="J70" s="72"/>
      <c r="K70" s="74"/>
      <c r="L70" s="72"/>
      <c r="M70" s="75"/>
      <c r="N70" s="75"/>
      <c r="O70" s="75"/>
      <c r="P70" s="42">
        <f t="shared" si="1"/>
        <v>0</v>
      </c>
      <c r="Q70" s="43" t="str">
        <f>IF(ISERROR(VLOOKUP(P70,'Ops - BB Bank'!$B$1:$B$5000,1,FALSE)),"","X")</f>
        <v/>
      </c>
      <c r="R70" s="43"/>
    </row>
    <row r="71" spans="1:18">
      <c r="A71" s="38"/>
      <c r="B71" s="38"/>
      <c r="C71" s="38"/>
      <c r="D71" s="38"/>
      <c r="E71" s="72"/>
      <c r="F71" s="73"/>
      <c r="G71" s="72"/>
      <c r="H71" s="72"/>
      <c r="I71" s="72"/>
      <c r="J71" s="72"/>
      <c r="K71" s="74"/>
      <c r="L71" s="72"/>
      <c r="M71" s="75"/>
      <c r="N71" s="75"/>
      <c r="O71" s="75"/>
      <c r="P71" s="42">
        <f t="shared" si="1"/>
        <v>0</v>
      </c>
      <c r="Q71" s="43" t="str">
        <f>IF(ISERROR(VLOOKUP(P71,'Ops - BB Bank'!$B$1:$B$5000,1,FALSE)),"","X")</f>
        <v/>
      </c>
      <c r="R71" s="43"/>
    </row>
    <row r="72" spans="1:18">
      <c r="A72" s="38"/>
      <c r="B72" s="38"/>
      <c r="C72" s="38"/>
      <c r="D72" s="38"/>
      <c r="E72" s="72"/>
      <c r="F72" s="73"/>
      <c r="G72" s="72"/>
      <c r="H72" s="72"/>
      <c r="I72" s="72"/>
      <c r="J72" s="72"/>
      <c r="K72" s="74"/>
      <c r="L72" s="72"/>
      <c r="M72" s="75"/>
      <c r="N72" s="75"/>
      <c r="O72" s="75"/>
      <c r="P72" s="42">
        <f t="shared" si="1"/>
        <v>0</v>
      </c>
      <c r="Q72" s="43" t="str">
        <f>IF(ISERROR(VLOOKUP(P72,'Ops - BB Bank'!$B$1:$B$5000,1,FALSE)),"","X")</f>
        <v/>
      </c>
      <c r="R72" s="43"/>
    </row>
    <row r="73" spans="1:18">
      <c r="A73" s="38"/>
      <c r="B73" s="38"/>
      <c r="C73" s="38"/>
      <c r="D73" s="38"/>
      <c r="E73" s="72"/>
      <c r="F73" s="73"/>
      <c r="G73" s="72"/>
      <c r="H73" s="72"/>
      <c r="I73" s="72"/>
      <c r="J73" s="72"/>
      <c r="K73" s="74"/>
      <c r="L73" s="72"/>
      <c r="M73" s="75"/>
      <c r="N73" s="75"/>
      <c r="O73" s="75"/>
      <c r="P73" s="42">
        <f t="shared" si="1"/>
        <v>0</v>
      </c>
      <c r="Q73" s="43" t="str">
        <f>IF(ISERROR(VLOOKUP(P73,'Ops - BB Bank'!$B$1:$B$5000,1,FALSE)),"","X")</f>
        <v/>
      </c>
      <c r="R73" s="43"/>
    </row>
    <row r="74" spans="1:18">
      <c r="A74" s="38"/>
      <c r="B74" s="38"/>
      <c r="C74" s="38"/>
      <c r="D74" s="38"/>
      <c r="E74" s="72"/>
      <c r="F74" s="73"/>
      <c r="G74" s="72"/>
      <c r="H74" s="72"/>
      <c r="I74" s="72"/>
      <c r="J74" s="72"/>
      <c r="K74" s="74"/>
      <c r="L74" s="72"/>
      <c r="M74" s="75"/>
      <c r="N74" s="75"/>
      <c r="O74" s="75"/>
      <c r="P74" s="42">
        <f t="shared" si="1"/>
        <v>0</v>
      </c>
      <c r="Q74" s="43" t="str">
        <f>IF(ISERROR(VLOOKUP(P74,'Ops - BB Bank'!$B$1:$B$5000,1,FALSE)),"","X")</f>
        <v/>
      </c>
      <c r="R74" s="43"/>
    </row>
    <row r="75" spans="1:18">
      <c r="A75" s="38"/>
      <c r="B75" s="38"/>
      <c r="C75" s="38"/>
      <c r="D75" s="38"/>
      <c r="E75" s="72"/>
      <c r="F75" s="73"/>
      <c r="G75" s="72"/>
      <c r="H75" s="72"/>
      <c r="I75" s="72"/>
      <c r="J75" s="72"/>
      <c r="K75" s="74"/>
      <c r="L75" s="72"/>
      <c r="M75" s="75"/>
      <c r="N75" s="75"/>
      <c r="O75" s="75"/>
      <c r="P75" s="42">
        <f t="shared" si="1"/>
        <v>0</v>
      </c>
      <c r="Q75" s="43" t="str">
        <f>IF(ISERROR(VLOOKUP(P75,'Ops - BB Bank'!$B$1:$B$5000,1,FALSE)),"","X")</f>
        <v/>
      </c>
      <c r="R75" s="43"/>
    </row>
    <row r="76" spans="1:18">
      <c r="A76" s="38"/>
      <c r="B76" s="38"/>
      <c r="C76" s="38"/>
      <c r="D76" s="38"/>
      <c r="E76" s="72"/>
      <c r="F76" s="73"/>
      <c r="G76" s="72"/>
      <c r="H76" s="72"/>
      <c r="I76" s="72"/>
      <c r="J76" s="72"/>
      <c r="K76" s="74"/>
      <c r="L76" s="72"/>
      <c r="M76" s="75"/>
      <c r="N76" s="75"/>
      <c r="O76" s="75"/>
      <c r="P76" s="42">
        <f t="shared" si="1"/>
        <v>0</v>
      </c>
      <c r="Q76" s="43" t="str">
        <f>IF(ISERROR(VLOOKUP(P76,'Ops - BB Bank'!$B$1:$B$5000,1,FALSE)),"","X")</f>
        <v/>
      </c>
      <c r="R76" s="43"/>
    </row>
    <row r="77" spans="1:18">
      <c r="A77" s="38"/>
      <c r="B77" s="38"/>
      <c r="C77" s="38"/>
      <c r="D77" s="38"/>
      <c r="E77" s="72"/>
      <c r="F77" s="73"/>
      <c r="G77" s="72"/>
      <c r="H77" s="72"/>
      <c r="I77" s="72"/>
      <c r="J77" s="72"/>
      <c r="K77" s="74"/>
      <c r="L77" s="72"/>
      <c r="M77" s="75"/>
      <c r="N77" s="75"/>
      <c r="O77" s="75"/>
      <c r="P77" s="42">
        <f t="shared" si="1"/>
        <v>0</v>
      </c>
      <c r="Q77" s="43" t="str">
        <f>IF(ISERROR(VLOOKUP(P77,'Ops - BB Bank'!$B$1:$B$5000,1,FALSE)),"","X")</f>
        <v/>
      </c>
      <c r="R77" s="43"/>
    </row>
    <row r="78" spans="1:18">
      <c r="A78" s="38"/>
      <c r="B78" s="38"/>
      <c r="C78" s="38"/>
      <c r="D78" s="38"/>
      <c r="E78" s="72"/>
      <c r="F78" s="73"/>
      <c r="G78" s="72"/>
      <c r="H78" s="72"/>
      <c r="I78" s="72"/>
      <c r="J78" s="72"/>
      <c r="K78" s="74"/>
      <c r="L78" s="72"/>
      <c r="M78" s="75"/>
      <c r="N78" s="75"/>
      <c r="O78" s="75"/>
      <c r="P78" s="42">
        <f t="shared" si="1"/>
        <v>0</v>
      </c>
      <c r="Q78" s="43" t="str">
        <f>IF(ISERROR(VLOOKUP(P78,'Ops - BB Bank'!$B$1:$B$5000,1,FALSE)),"","X")</f>
        <v/>
      </c>
      <c r="R78" s="43"/>
    </row>
    <row r="79" spans="1:18">
      <c r="A79" s="38"/>
      <c r="B79" s="38"/>
      <c r="C79" s="38"/>
      <c r="D79" s="38"/>
      <c r="E79" s="72"/>
      <c r="F79" s="73"/>
      <c r="G79" s="72"/>
      <c r="H79" s="72"/>
      <c r="I79" s="72"/>
      <c r="J79" s="72"/>
      <c r="K79" s="74"/>
      <c r="L79" s="72"/>
      <c r="M79" s="75"/>
      <c r="N79" s="75"/>
      <c r="O79" s="75"/>
      <c r="P79" s="42">
        <f t="shared" si="1"/>
        <v>0</v>
      </c>
      <c r="Q79" s="43" t="str">
        <f>IF(ISERROR(VLOOKUP(P79,'Ops - BB Bank'!$B$1:$B$5000,1,FALSE)),"","X")</f>
        <v/>
      </c>
      <c r="R79" s="43"/>
    </row>
    <row r="80" spans="1:18">
      <c r="A80" s="38"/>
      <c r="B80" s="38"/>
      <c r="C80" s="38"/>
      <c r="D80" s="38"/>
      <c r="E80" s="72"/>
      <c r="F80" s="73"/>
      <c r="G80" s="72"/>
      <c r="H80" s="72"/>
      <c r="I80" s="72"/>
      <c r="J80" s="72"/>
      <c r="K80" s="74"/>
      <c r="L80" s="72"/>
      <c r="M80" s="75"/>
      <c r="N80" s="75"/>
      <c r="O80" s="75"/>
      <c r="P80" s="42">
        <f t="shared" si="1"/>
        <v>0</v>
      </c>
      <c r="Q80" s="43" t="str">
        <f>IF(ISERROR(VLOOKUP(P80,'Ops - BB Bank'!$B$1:$B$5000,1,FALSE)),"","X")</f>
        <v/>
      </c>
      <c r="R80" s="43"/>
    </row>
    <row r="81" spans="1:18">
      <c r="A81" s="38"/>
      <c r="B81" s="38"/>
      <c r="C81" s="38"/>
      <c r="D81" s="38"/>
      <c r="E81" s="72"/>
      <c r="F81" s="73"/>
      <c r="G81" s="72"/>
      <c r="H81" s="72"/>
      <c r="I81" s="72"/>
      <c r="J81" s="72"/>
      <c r="K81" s="74"/>
      <c r="L81" s="72"/>
      <c r="M81" s="75"/>
      <c r="N81" s="75"/>
      <c r="O81" s="75"/>
      <c r="P81" s="42">
        <f t="shared" si="1"/>
        <v>0</v>
      </c>
      <c r="Q81" s="43" t="str">
        <f>IF(ISERROR(VLOOKUP(P81,'Ops - BB Bank'!$B$1:$B$5000,1,FALSE)),"","X")</f>
        <v/>
      </c>
      <c r="R81" s="43"/>
    </row>
    <row r="82" spans="1:18">
      <c r="A82" s="38"/>
      <c r="B82" s="38"/>
      <c r="C82" s="38"/>
      <c r="D82" s="38"/>
      <c r="E82" s="72"/>
      <c r="F82" s="73"/>
      <c r="G82" s="72"/>
      <c r="H82" s="72"/>
      <c r="I82" s="72"/>
      <c r="J82" s="72"/>
      <c r="K82" s="74"/>
      <c r="L82" s="72"/>
      <c r="M82" s="75"/>
      <c r="N82" s="75"/>
      <c r="O82" s="75"/>
      <c r="P82" s="42">
        <f t="shared" si="1"/>
        <v>0</v>
      </c>
      <c r="Q82" s="43" t="str">
        <f>IF(ISERROR(VLOOKUP(P82,'Ops - BB Bank'!$B$1:$B$5000,1,FALSE)),"","X")</f>
        <v/>
      </c>
      <c r="R82" s="43"/>
    </row>
    <row r="83" spans="1:18">
      <c r="A83" s="38"/>
      <c r="B83" s="38"/>
      <c r="C83" s="38"/>
      <c r="D83" s="38"/>
      <c r="E83" s="72"/>
      <c r="F83" s="73"/>
      <c r="G83" s="72"/>
      <c r="H83" s="72"/>
      <c r="I83" s="72"/>
      <c r="J83" s="72"/>
      <c r="K83" s="74"/>
      <c r="L83" s="72"/>
      <c r="M83" s="75"/>
      <c r="N83" s="75"/>
      <c r="O83" s="75"/>
      <c r="P83" s="42">
        <f t="shared" ref="P83:P101" si="2">G83*1</f>
        <v>0</v>
      </c>
      <c r="Q83" s="43" t="str">
        <f>IF(ISERROR(VLOOKUP(P83,'Ops - BB Bank'!$B$1:$B$5000,1,FALSE)),"","X")</f>
        <v/>
      </c>
      <c r="R83" s="43"/>
    </row>
    <row r="84" spans="1:18">
      <c r="A84" s="38"/>
      <c r="B84" s="38"/>
      <c r="C84" s="38"/>
      <c r="D84" s="38"/>
      <c r="E84" s="72"/>
      <c r="F84" s="73"/>
      <c r="G84" s="72"/>
      <c r="H84" s="72"/>
      <c r="I84" s="72"/>
      <c r="J84" s="72"/>
      <c r="K84" s="74"/>
      <c r="L84" s="72"/>
      <c r="M84" s="75"/>
      <c r="N84" s="75"/>
      <c r="O84" s="75"/>
      <c r="P84" s="42">
        <f t="shared" si="2"/>
        <v>0</v>
      </c>
      <c r="Q84" s="43" t="str">
        <f>IF(ISERROR(VLOOKUP(P84,'Ops - BB Bank'!$B$1:$B$5000,1,FALSE)),"","X")</f>
        <v/>
      </c>
      <c r="R84" s="43"/>
    </row>
    <row r="85" spans="1:18">
      <c r="A85" s="38"/>
      <c r="B85" s="38"/>
      <c r="C85" s="38"/>
      <c r="D85" s="38"/>
      <c r="E85" s="72"/>
      <c r="F85" s="73"/>
      <c r="G85" s="72"/>
      <c r="H85" s="72"/>
      <c r="I85" s="72"/>
      <c r="J85" s="72"/>
      <c r="K85" s="74"/>
      <c r="L85" s="72"/>
      <c r="M85" s="75"/>
      <c r="N85" s="75"/>
      <c r="O85" s="75"/>
      <c r="P85" s="42">
        <f t="shared" si="2"/>
        <v>0</v>
      </c>
      <c r="Q85" s="43" t="str">
        <f>IF(ISERROR(VLOOKUP(P85,'Ops - BB Bank'!$B$1:$B$5000,1,FALSE)),"","X")</f>
        <v/>
      </c>
      <c r="R85" s="43"/>
    </row>
    <row r="86" spans="1:18">
      <c r="A86" s="38"/>
      <c r="B86" s="38"/>
      <c r="C86" s="38"/>
      <c r="D86" s="38"/>
      <c r="E86" s="72"/>
      <c r="F86" s="73"/>
      <c r="G86" s="72"/>
      <c r="H86" s="72"/>
      <c r="I86" s="72"/>
      <c r="J86" s="72"/>
      <c r="K86" s="74"/>
      <c r="L86" s="72"/>
      <c r="M86" s="75"/>
      <c r="N86" s="75"/>
      <c r="O86" s="75"/>
      <c r="P86" s="42">
        <f t="shared" si="2"/>
        <v>0</v>
      </c>
      <c r="Q86" s="43" t="str">
        <f>IF(ISERROR(VLOOKUP(P86,'Ops - BB Bank'!$B$1:$B$5000,1,FALSE)),"","X")</f>
        <v/>
      </c>
      <c r="R86" s="43"/>
    </row>
    <row r="87" spans="1:18">
      <c r="A87" s="38"/>
      <c r="B87" s="38"/>
      <c r="C87" s="38"/>
      <c r="D87" s="38"/>
      <c r="E87" s="72"/>
      <c r="F87" s="73"/>
      <c r="G87" s="72"/>
      <c r="H87" s="72"/>
      <c r="I87" s="72"/>
      <c r="J87" s="72"/>
      <c r="K87" s="74"/>
      <c r="L87" s="72"/>
      <c r="M87" s="75"/>
      <c r="N87" s="75"/>
      <c r="O87" s="75"/>
      <c r="P87" s="42">
        <f t="shared" si="2"/>
        <v>0</v>
      </c>
      <c r="Q87" s="43" t="str">
        <f>IF(ISERROR(VLOOKUP(P87,'Ops - BB Bank'!$B$1:$B$5000,1,FALSE)),"","X")</f>
        <v/>
      </c>
      <c r="R87" s="43"/>
    </row>
    <row r="88" spans="1:18">
      <c r="A88" s="38"/>
      <c r="B88" s="38"/>
      <c r="C88" s="38"/>
      <c r="D88" s="38"/>
      <c r="E88" s="72"/>
      <c r="F88" s="73"/>
      <c r="G88" s="72"/>
      <c r="H88" s="72"/>
      <c r="I88" s="72"/>
      <c r="J88" s="72"/>
      <c r="K88" s="74"/>
      <c r="L88" s="72"/>
      <c r="M88" s="75"/>
      <c r="N88" s="75"/>
      <c r="O88" s="75"/>
      <c r="P88" s="42">
        <f t="shared" si="2"/>
        <v>0</v>
      </c>
      <c r="Q88" s="43" t="str">
        <f>IF(ISERROR(VLOOKUP(P88,'Ops - BB Bank'!$B$1:$B$5000,1,FALSE)),"","X")</f>
        <v/>
      </c>
      <c r="R88" s="43"/>
    </row>
    <row r="89" spans="1:18">
      <c r="A89" s="38"/>
      <c r="B89" s="38"/>
      <c r="C89" s="38"/>
      <c r="D89" s="38"/>
      <c r="E89" s="72"/>
      <c r="F89" s="73"/>
      <c r="G89" s="72"/>
      <c r="H89" s="72"/>
      <c r="I89" s="72"/>
      <c r="J89" s="72"/>
      <c r="K89" s="74"/>
      <c r="L89" s="72"/>
      <c r="M89" s="75"/>
      <c r="N89" s="75"/>
      <c r="O89" s="75"/>
      <c r="P89" s="42">
        <f t="shared" si="2"/>
        <v>0</v>
      </c>
      <c r="Q89" s="43" t="str">
        <f>IF(ISERROR(VLOOKUP(P89,'Ops - BB Bank'!$B$1:$B$5000,1,FALSE)),"","X")</f>
        <v/>
      </c>
      <c r="R89" s="43"/>
    </row>
    <row r="90" spans="1:18">
      <c r="A90" s="38"/>
      <c r="B90" s="38"/>
      <c r="C90" s="38"/>
      <c r="D90" s="38"/>
      <c r="E90" s="72"/>
      <c r="F90" s="73"/>
      <c r="G90" s="72"/>
      <c r="H90" s="72"/>
      <c r="I90" s="72"/>
      <c r="J90" s="72"/>
      <c r="K90" s="74"/>
      <c r="L90" s="72"/>
      <c r="M90" s="75"/>
      <c r="N90" s="75"/>
      <c r="O90" s="75"/>
      <c r="P90" s="42">
        <f t="shared" si="2"/>
        <v>0</v>
      </c>
      <c r="Q90" s="43" t="str">
        <f>IF(ISERROR(VLOOKUP(P90,'Ops - BB Bank'!$B$1:$B$5000,1,FALSE)),"","X")</f>
        <v/>
      </c>
      <c r="R90" s="43"/>
    </row>
    <row r="91" spans="1:18">
      <c r="A91" s="38"/>
      <c r="B91" s="38"/>
      <c r="C91" s="38"/>
      <c r="D91" s="38"/>
      <c r="E91" s="72"/>
      <c r="F91" s="73"/>
      <c r="G91" s="72"/>
      <c r="H91" s="72"/>
      <c r="I91" s="72"/>
      <c r="J91" s="72"/>
      <c r="K91" s="74"/>
      <c r="L91" s="72"/>
      <c r="M91" s="75"/>
      <c r="N91" s="75"/>
      <c r="O91" s="75"/>
      <c r="P91" s="42">
        <f t="shared" si="2"/>
        <v>0</v>
      </c>
      <c r="Q91" s="43" t="str">
        <f>IF(ISERROR(VLOOKUP(P91,'Ops - BB Bank'!$B$1:$B$5000,1,FALSE)),"","X")</f>
        <v/>
      </c>
      <c r="R91" s="43"/>
    </row>
    <row r="92" spans="1:18">
      <c r="A92" s="38"/>
      <c r="B92" s="38"/>
      <c r="C92" s="38"/>
      <c r="D92" s="38"/>
      <c r="E92" s="72"/>
      <c r="F92" s="73"/>
      <c r="G92" s="72"/>
      <c r="H92" s="72"/>
      <c r="I92" s="72"/>
      <c r="J92" s="72"/>
      <c r="K92" s="74"/>
      <c r="L92" s="72"/>
      <c r="M92" s="75"/>
      <c r="N92" s="75"/>
      <c r="O92" s="75"/>
      <c r="P92" s="42">
        <f t="shared" si="2"/>
        <v>0</v>
      </c>
      <c r="Q92" s="43" t="str">
        <f>IF(ISERROR(VLOOKUP(P92,'Ops - BB Bank'!$B$1:$B$5000,1,FALSE)),"","X")</f>
        <v/>
      </c>
      <c r="R92" s="43"/>
    </row>
    <row r="93" spans="1:18">
      <c r="A93" s="38"/>
      <c r="B93" s="38"/>
      <c r="C93" s="38"/>
      <c r="D93" s="38"/>
      <c r="E93" s="72"/>
      <c r="F93" s="73"/>
      <c r="G93" s="72"/>
      <c r="H93" s="72"/>
      <c r="I93" s="72"/>
      <c r="J93" s="72"/>
      <c r="K93" s="74"/>
      <c r="L93" s="72"/>
      <c r="M93" s="75"/>
      <c r="N93" s="75"/>
      <c r="O93" s="75"/>
      <c r="P93" s="42">
        <f t="shared" si="2"/>
        <v>0</v>
      </c>
      <c r="Q93" s="43" t="str">
        <f>IF(ISERROR(VLOOKUP(P93,'Ops - BB Bank'!$B$1:$B$5000,1,FALSE)),"","X")</f>
        <v/>
      </c>
      <c r="R93" s="23"/>
    </row>
    <row r="94" spans="1:18">
      <c r="A94" s="38"/>
      <c r="B94" s="38"/>
      <c r="C94" s="38"/>
      <c r="D94" s="38"/>
      <c r="E94" s="72"/>
      <c r="F94" s="73"/>
      <c r="G94" s="72"/>
      <c r="H94" s="72"/>
      <c r="I94" s="72"/>
      <c r="J94" s="72"/>
      <c r="K94" s="74"/>
      <c r="L94" s="72"/>
      <c r="M94" s="75"/>
      <c r="N94" s="75"/>
      <c r="O94" s="75"/>
      <c r="P94" s="42">
        <f t="shared" si="2"/>
        <v>0</v>
      </c>
      <c r="Q94" s="43" t="str">
        <f>IF(ISERROR(VLOOKUP(P94,'Ops - BB Bank'!$B$1:$B$5000,1,FALSE)),"","X")</f>
        <v/>
      </c>
      <c r="R94" s="23"/>
    </row>
    <row r="95" spans="1:18">
      <c r="A95" s="38"/>
      <c r="B95" s="38"/>
      <c r="C95" s="38"/>
      <c r="D95" s="38"/>
      <c r="E95" s="72"/>
      <c r="F95" s="73"/>
      <c r="G95" s="72"/>
      <c r="H95" s="72"/>
      <c r="I95" s="72"/>
      <c r="J95" s="72"/>
      <c r="K95" s="74"/>
      <c r="L95" s="72"/>
      <c r="M95" s="75"/>
      <c r="N95" s="75"/>
      <c r="O95" s="75"/>
      <c r="P95" s="42">
        <f t="shared" si="2"/>
        <v>0</v>
      </c>
      <c r="Q95" s="43" t="str">
        <f>IF(ISERROR(VLOOKUP(P95,'Ops - BB Bank'!$B$1:$B$5000,1,FALSE)),"","X")</f>
        <v/>
      </c>
      <c r="R95" s="43"/>
    </row>
    <row r="96" spans="1:18">
      <c r="A96" s="38"/>
      <c r="B96" s="38"/>
      <c r="C96" s="38"/>
      <c r="D96" s="38"/>
      <c r="E96" s="72"/>
      <c r="F96" s="73"/>
      <c r="G96" s="72"/>
      <c r="H96" s="72"/>
      <c r="I96" s="72"/>
      <c r="J96" s="72"/>
      <c r="K96" s="74"/>
      <c r="L96" s="72"/>
      <c r="M96" s="75"/>
      <c r="N96" s="75"/>
      <c r="O96" s="75"/>
      <c r="P96" s="42">
        <f t="shared" si="2"/>
        <v>0</v>
      </c>
      <c r="Q96" s="43" t="str">
        <f>IF(ISERROR(VLOOKUP(P96,'Ops - BB Bank'!$B$1:$B$5000,1,FALSE)),"","X")</f>
        <v/>
      </c>
      <c r="R96" s="43"/>
    </row>
    <row r="97" spans="1:18">
      <c r="A97" s="38"/>
      <c r="B97" s="38"/>
      <c r="C97" s="38"/>
      <c r="D97" s="38"/>
      <c r="E97" s="72"/>
      <c r="F97" s="73"/>
      <c r="G97" s="72"/>
      <c r="H97" s="72"/>
      <c r="I97" s="72"/>
      <c r="J97" s="72"/>
      <c r="K97" s="74"/>
      <c r="L97" s="72"/>
      <c r="M97" s="75"/>
      <c r="N97" s="75"/>
      <c r="O97" s="75"/>
      <c r="P97" s="42">
        <f t="shared" si="2"/>
        <v>0</v>
      </c>
      <c r="Q97" s="43" t="str">
        <f>IF(ISERROR(VLOOKUP(P97,'Ops - BB Bank'!$B$1:$B$5000,1,FALSE)),"","X")</f>
        <v/>
      </c>
      <c r="R97" s="43"/>
    </row>
    <row r="98" spans="1:18">
      <c r="A98" s="38"/>
      <c r="B98" s="38"/>
      <c r="C98" s="38"/>
      <c r="D98" s="38"/>
      <c r="E98" s="72"/>
      <c r="F98" s="73"/>
      <c r="G98" s="72"/>
      <c r="H98" s="72"/>
      <c r="I98" s="72"/>
      <c r="J98" s="72"/>
      <c r="K98" s="74"/>
      <c r="L98" s="72"/>
      <c r="M98" s="75"/>
      <c r="N98" s="75"/>
      <c r="O98" s="75"/>
      <c r="P98" s="42">
        <f t="shared" si="2"/>
        <v>0</v>
      </c>
      <c r="Q98" s="43" t="str">
        <f>IF(ISERROR(VLOOKUP(P98,'Ops - BB Bank'!$B$1:$B$5000,1,FALSE)),"","X")</f>
        <v/>
      </c>
      <c r="R98" s="43"/>
    </row>
    <row r="99" spans="1:18">
      <c r="A99" s="38"/>
      <c r="B99" s="38"/>
      <c r="C99" s="38"/>
      <c r="D99" s="38"/>
      <c r="E99" s="72"/>
      <c r="F99" s="73"/>
      <c r="G99" s="72"/>
      <c r="H99" s="72"/>
      <c r="I99" s="72"/>
      <c r="J99" s="72"/>
      <c r="K99" s="74"/>
      <c r="L99" s="72"/>
      <c r="M99" s="75"/>
      <c r="N99" s="75"/>
      <c r="O99" s="75"/>
      <c r="P99" s="42">
        <f t="shared" si="2"/>
        <v>0</v>
      </c>
      <c r="Q99" s="43" t="str">
        <f>IF(ISERROR(VLOOKUP(P99,'Ops - BB Bank'!$B$1:$B$5000,1,FALSE)),"","X")</f>
        <v/>
      </c>
      <c r="R99" s="43"/>
    </row>
    <row r="100" spans="1:18">
      <c r="A100" s="38"/>
      <c r="B100" s="38"/>
      <c r="C100" s="38"/>
      <c r="D100" s="38"/>
      <c r="E100" s="72"/>
      <c r="F100" s="73"/>
      <c r="G100" s="72"/>
      <c r="H100" s="72"/>
      <c r="I100" s="72"/>
      <c r="J100" s="72"/>
      <c r="K100" s="74"/>
      <c r="L100" s="72"/>
      <c r="M100" s="75"/>
      <c r="N100" s="75"/>
      <c r="O100" s="75"/>
      <c r="P100" s="42">
        <f t="shared" si="2"/>
        <v>0</v>
      </c>
      <c r="Q100" s="43" t="str">
        <f>IF(ISERROR(VLOOKUP(P100,'Ops - BB Bank'!$B$1:$B$5000,1,FALSE)),"","X")</f>
        <v/>
      </c>
      <c r="R100" s="43"/>
    </row>
    <row r="101" spans="1:18">
      <c r="A101" s="38"/>
      <c r="B101" s="38"/>
      <c r="C101" s="38"/>
      <c r="D101" s="38"/>
      <c r="E101" s="72"/>
      <c r="F101" s="73"/>
      <c r="G101" s="72"/>
      <c r="H101" s="72"/>
      <c r="I101" s="72"/>
      <c r="J101" s="72"/>
      <c r="K101" s="74"/>
      <c r="L101" s="72"/>
      <c r="M101" s="75"/>
      <c r="N101" s="75"/>
      <c r="O101" s="75"/>
      <c r="P101" s="42">
        <f t="shared" si="2"/>
        <v>0</v>
      </c>
      <c r="Q101" s="43" t="str">
        <f>IF(ISERROR(VLOOKUP(P101,'Ops - BB Bank'!$B$1:$B$5000,1,FALSE)),"","X")</f>
        <v/>
      </c>
      <c r="R101" s="43"/>
    </row>
    <row r="102" spans="1:18">
      <c r="A102" s="38"/>
      <c r="B102" s="38"/>
      <c r="C102" s="38"/>
      <c r="D102" s="38"/>
      <c r="E102" s="72"/>
      <c r="F102" s="73"/>
      <c r="G102" s="72"/>
      <c r="H102" s="72"/>
      <c r="I102" s="72"/>
      <c r="J102" s="72"/>
      <c r="K102" s="74"/>
      <c r="L102" s="72"/>
      <c r="M102" s="75"/>
      <c r="N102" s="75"/>
      <c r="O102" s="75"/>
      <c r="P102" s="42">
        <f t="shared" ref="P102:P140" si="3">G102*1</f>
        <v>0</v>
      </c>
      <c r="Q102" s="43" t="str">
        <f>IF(ISERROR(VLOOKUP(P102,'Ops - BB Bank'!$B$1:$B$5000,1,FALSE)),"","X")</f>
        <v/>
      </c>
      <c r="R102" s="43"/>
    </row>
    <row r="103" spans="1:18">
      <c r="A103" s="38"/>
      <c r="B103" s="38"/>
      <c r="C103" s="38"/>
      <c r="D103" s="38"/>
      <c r="E103" s="72"/>
      <c r="F103" s="73"/>
      <c r="G103" s="72"/>
      <c r="H103" s="72"/>
      <c r="I103" s="72"/>
      <c r="J103" s="72"/>
      <c r="K103" s="74"/>
      <c r="L103" s="72"/>
      <c r="M103" s="75"/>
      <c r="N103" s="75"/>
      <c r="O103" s="75"/>
      <c r="P103" s="42">
        <f t="shared" si="3"/>
        <v>0</v>
      </c>
      <c r="Q103" s="43" t="str">
        <f>IF(ISERROR(VLOOKUP(P103,'Ops - BB Bank'!$B$1:$B$5000,1,FALSE)),"","X")</f>
        <v/>
      </c>
      <c r="R103" s="43"/>
    </row>
    <row r="104" spans="1:18">
      <c r="A104" s="38"/>
      <c r="B104" s="38"/>
      <c r="C104" s="38"/>
      <c r="D104" s="38"/>
      <c r="E104" s="72"/>
      <c r="F104" s="73"/>
      <c r="G104" s="72"/>
      <c r="H104" s="72"/>
      <c r="I104" s="72"/>
      <c r="J104" s="72"/>
      <c r="K104" s="74"/>
      <c r="L104" s="72"/>
      <c r="M104" s="75"/>
      <c r="N104" s="75"/>
      <c r="O104" s="75"/>
      <c r="P104" s="42">
        <f t="shared" si="3"/>
        <v>0</v>
      </c>
      <c r="Q104" s="43" t="str">
        <f>IF(ISERROR(VLOOKUP(P104,'Ops - BB Bank'!$B$1:$B$5000,1,FALSE)),"","X")</f>
        <v/>
      </c>
      <c r="R104" s="43"/>
    </row>
    <row r="105" spans="1:18">
      <c r="A105" s="38"/>
      <c r="B105" s="38"/>
      <c r="C105" s="38"/>
      <c r="D105" s="38"/>
      <c r="E105" s="72"/>
      <c r="F105" s="73"/>
      <c r="G105" s="72"/>
      <c r="H105" s="72"/>
      <c r="I105" s="72"/>
      <c r="J105" s="72"/>
      <c r="K105" s="74"/>
      <c r="L105" s="72"/>
      <c r="M105" s="75"/>
      <c r="N105" s="75"/>
      <c r="O105" s="75"/>
      <c r="P105" s="42">
        <f t="shared" si="3"/>
        <v>0</v>
      </c>
      <c r="Q105" s="43" t="str">
        <f>IF(ISERROR(VLOOKUP(P105,'Ops - BB Bank'!$B$1:$B$5000,1,FALSE)),"","X")</f>
        <v/>
      </c>
      <c r="R105" s="43"/>
    </row>
    <row r="106" spans="1:18">
      <c r="A106" s="38"/>
      <c r="B106" s="38"/>
      <c r="C106" s="38"/>
      <c r="D106" s="38"/>
      <c r="E106" s="72"/>
      <c r="F106" s="73"/>
      <c r="G106" s="72"/>
      <c r="H106" s="72"/>
      <c r="I106" s="72"/>
      <c r="J106" s="72"/>
      <c r="K106" s="74"/>
      <c r="L106" s="72"/>
      <c r="M106" s="75"/>
      <c r="N106" s="75"/>
      <c r="O106" s="75"/>
      <c r="P106" s="42">
        <f t="shared" si="3"/>
        <v>0</v>
      </c>
      <c r="Q106" s="43" t="str">
        <f>IF(ISERROR(VLOOKUP(P106,'Ops - BB Bank'!$B$1:$B$5000,1,FALSE)),"","X")</f>
        <v/>
      </c>
      <c r="R106" s="43"/>
    </row>
    <row r="107" spans="1:18">
      <c r="A107" s="38"/>
      <c r="B107" s="38"/>
      <c r="C107" s="38"/>
      <c r="D107" s="38"/>
      <c r="E107" s="72"/>
      <c r="F107" s="73"/>
      <c r="G107" s="72"/>
      <c r="H107" s="72"/>
      <c r="I107" s="72"/>
      <c r="J107" s="72"/>
      <c r="K107" s="74"/>
      <c r="L107" s="72"/>
      <c r="M107" s="75"/>
      <c r="N107" s="75"/>
      <c r="O107" s="75"/>
      <c r="P107" s="42">
        <f t="shared" si="3"/>
        <v>0</v>
      </c>
      <c r="Q107" s="43" t="str">
        <f>IF(ISERROR(VLOOKUP(P107,'Ops - BB Bank'!$B$1:$B$5000,1,FALSE)),"","X")</f>
        <v/>
      </c>
      <c r="R107" s="43"/>
    </row>
    <row r="108" spans="1:18">
      <c r="A108" s="38"/>
      <c r="B108" s="38"/>
      <c r="C108" s="38"/>
      <c r="D108" s="38"/>
      <c r="E108" s="72"/>
      <c r="F108" s="73"/>
      <c r="G108" s="72"/>
      <c r="H108" s="72"/>
      <c r="I108" s="72"/>
      <c r="J108" s="72"/>
      <c r="K108" s="74"/>
      <c r="L108" s="72"/>
      <c r="M108" s="75"/>
      <c r="N108" s="75"/>
      <c r="O108" s="75"/>
      <c r="P108" s="42">
        <f t="shared" si="3"/>
        <v>0</v>
      </c>
      <c r="Q108" s="43" t="str">
        <f>IF(ISERROR(VLOOKUP(P108,'Ops - BB Bank'!$B$1:$B$5000,1,FALSE)),"","X")</f>
        <v/>
      </c>
      <c r="R108" s="43"/>
    </row>
    <row r="109" spans="1:18">
      <c r="A109" s="38"/>
      <c r="B109" s="38"/>
      <c r="C109" s="38"/>
      <c r="D109" s="38"/>
      <c r="E109" s="72"/>
      <c r="F109" s="73"/>
      <c r="G109" s="72"/>
      <c r="H109" s="72"/>
      <c r="I109" s="72"/>
      <c r="J109" s="72"/>
      <c r="K109" s="74"/>
      <c r="L109" s="72"/>
      <c r="M109" s="75"/>
      <c r="N109" s="75"/>
      <c r="O109" s="75"/>
      <c r="P109" s="42">
        <f t="shared" si="3"/>
        <v>0</v>
      </c>
      <c r="Q109" s="43" t="str">
        <f>IF(ISERROR(VLOOKUP(P109,'Ops - BB Bank'!$B$1:$B$5000,1,FALSE)),"","X")</f>
        <v/>
      </c>
      <c r="R109" s="43"/>
    </row>
    <row r="110" spans="1:18">
      <c r="A110" s="38"/>
      <c r="B110" s="38"/>
      <c r="C110" s="38"/>
      <c r="D110" s="38"/>
      <c r="E110" s="72"/>
      <c r="F110" s="73"/>
      <c r="G110" s="72"/>
      <c r="H110" s="72"/>
      <c r="I110" s="72"/>
      <c r="J110" s="72"/>
      <c r="K110" s="74"/>
      <c r="L110" s="72"/>
      <c r="M110" s="75"/>
      <c r="N110" s="75"/>
      <c r="O110" s="75"/>
      <c r="P110" s="42">
        <f t="shared" si="3"/>
        <v>0</v>
      </c>
      <c r="Q110" s="43" t="str">
        <f>IF(ISERROR(VLOOKUP(P110,'Ops - BB Bank'!$B$1:$B$5000,1,FALSE)),"","X")</f>
        <v/>
      </c>
      <c r="R110" s="43"/>
    </row>
    <row r="111" spans="1:18">
      <c r="A111" s="38"/>
      <c r="B111" s="38"/>
      <c r="C111" s="38"/>
      <c r="D111" s="38"/>
      <c r="E111" s="72"/>
      <c r="F111" s="73"/>
      <c r="G111" s="72"/>
      <c r="H111" s="72"/>
      <c r="I111" s="72"/>
      <c r="J111" s="72"/>
      <c r="K111" s="74"/>
      <c r="L111" s="72"/>
      <c r="M111" s="75"/>
      <c r="N111" s="75"/>
      <c r="O111" s="75"/>
      <c r="P111" s="42">
        <f t="shared" si="3"/>
        <v>0</v>
      </c>
      <c r="Q111" s="43" t="str">
        <f>IF(ISERROR(VLOOKUP(P111,'Ops - BB Bank'!$B$1:$B$5000,1,FALSE)),"","X")</f>
        <v/>
      </c>
      <c r="R111" s="43"/>
    </row>
    <row r="112" spans="1:18">
      <c r="A112" s="38"/>
      <c r="B112" s="38"/>
      <c r="C112" s="38"/>
      <c r="D112" s="38"/>
      <c r="E112" s="72"/>
      <c r="F112" s="73"/>
      <c r="G112" s="72"/>
      <c r="H112" s="72"/>
      <c r="I112" s="72"/>
      <c r="J112" s="72"/>
      <c r="K112" s="74"/>
      <c r="L112" s="72"/>
      <c r="M112" s="75"/>
      <c r="N112" s="75"/>
      <c r="O112" s="75"/>
      <c r="P112" s="42">
        <f t="shared" si="3"/>
        <v>0</v>
      </c>
      <c r="Q112" s="43" t="str">
        <f>IF(ISERROR(VLOOKUP(P112,'Ops - BB Bank'!$B$1:$B$5000,1,FALSE)),"","X")</f>
        <v/>
      </c>
      <c r="R112" s="43"/>
    </row>
    <row r="113" spans="1:18">
      <c r="A113" s="38"/>
      <c r="B113" s="38"/>
      <c r="C113" s="38"/>
      <c r="D113" s="38"/>
      <c r="E113" s="72"/>
      <c r="F113" s="73"/>
      <c r="G113" s="72"/>
      <c r="H113" s="72"/>
      <c r="I113" s="72"/>
      <c r="J113" s="72"/>
      <c r="K113" s="74"/>
      <c r="L113" s="72"/>
      <c r="M113" s="75"/>
      <c r="N113" s="75"/>
      <c r="O113" s="75"/>
      <c r="P113" s="42">
        <f t="shared" si="3"/>
        <v>0</v>
      </c>
      <c r="Q113" s="43" t="str">
        <f>IF(ISERROR(VLOOKUP(P113,'Ops - BB Bank'!$B$1:$B$5000,1,FALSE)),"","X")</f>
        <v/>
      </c>
      <c r="R113" s="43"/>
    </row>
    <row r="114" spans="1:18">
      <c r="A114" s="38"/>
      <c r="B114" s="38"/>
      <c r="C114" s="38"/>
      <c r="D114" s="38"/>
      <c r="E114" s="72"/>
      <c r="F114" s="73"/>
      <c r="G114" s="72"/>
      <c r="H114" s="72"/>
      <c r="I114" s="72"/>
      <c r="J114" s="72"/>
      <c r="K114" s="74"/>
      <c r="L114" s="72"/>
      <c r="M114" s="75"/>
      <c r="N114" s="75"/>
      <c r="O114" s="75"/>
      <c r="P114" s="42">
        <f t="shared" si="3"/>
        <v>0</v>
      </c>
      <c r="Q114" s="43" t="str">
        <f>IF(ISERROR(VLOOKUP(P114,'Ops - BB Bank'!$B$1:$B$5000,1,FALSE)),"","X")</f>
        <v/>
      </c>
      <c r="R114" s="43"/>
    </row>
    <row r="115" spans="1:18">
      <c r="A115" s="38"/>
      <c r="B115" s="38"/>
      <c r="C115" s="38"/>
      <c r="D115" s="38"/>
      <c r="E115" s="72"/>
      <c r="F115" s="73"/>
      <c r="G115" s="72"/>
      <c r="H115" s="72"/>
      <c r="I115" s="72"/>
      <c r="J115" s="72"/>
      <c r="K115" s="74"/>
      <c r="L115" s="72"/>
      <c r="M115" s="75"/>
      <c r="N115" s="75"/>
      <c r="O115" s="75"/>
      <c r="P115" s="42">
        <f t="shared" si="3"/>
        <v>0</v>
      </c>
      <c r="Q115" s="43" t="str">
        <f>IF(ISERROR(VLOOKUP(P115,'Ops - BB Bank'!$B$1:$B$5000,1,FALSE)),"","X")</f>
        <v/>
      </c>
      <c r="R115" s="43"/>
    </row>
    <row r="116" spans="1:18">
      <c r="A116" s="38"/>
      <c r="B116" s="38"/>
      <c r="C116" s="38"/>
      <c r="D116" s="38"/>
      <c r="E116" s="72"/>
      <c r="F116" s="73"/>
      <c r="G116" s="72"/>
      <c r="H116" s="72"/>
      <c r="I116" s="72"/>
      <c r="J116" s="72"/>
      <c r="K116" s="74"/>
      <c r="L116" s="72"/>
      <c r="M116" s="75"/>
      <c r="N116" s="75"/>
      <c r="O116" s="75"/>
      <c r="P116" s="42">
        <f t="shared" si="3"/>
        <v>0</v>
      </c>
      <c r="Q116" s="43" t="str">
        <f>IF(ISERROR(VLOOKUP(P116,'Ops - BB Bank'!$B$1:$B$5000,1,FALSE)),"","X")</f>
        <v/>
      </c>
      <c r="R116" s="43"/>
    </row>
    <row r="117" spans="1:18">
      <c r="A117" s="38"/>
      <c r="B117" s="38"/>
      <c r="C117" s="38"/>
      <c r="D117" s="38"/>
      <c r="E117" s="72"/>
      <c r="F117" s="73"/>
      <c r="G117" s="72"/>
      <c r="H117" s="72"/>
      <c r="I117" s="72"/>
      <c r="J117" s="72"/>
      <c r="K117" s="74"/>
      <c r="L117" s="72"/>
      <c r="M117" s="75"/>
      <c r="N117" s="75"/>
      <c r="O117" s="75"/>
      <c r="P117" s="42">
        <f t="shared" si="3"/>
        <v>0</v>
      </c>
      <c r="Q117" s="43" t="str">
        <f>IF(ISERROR(VLOOKUP(P117,'Ops - BB Bank'!$B$1:$B$5000,1,FALSE)),"","X")</f>
        <v/>
      </c>
      <c r="R117" s="43"/>
    </row>
    <row r="118" spans="1:18">
      <c r="A118" s="38"/>
      <c r="B118" s="38"/>
      <c r="C118" s="38"/>
      <c r="D118" s="38"/>
      <c r="E118" s="72"/>
      <c r="F118" s="73"/>
      <c r="G118" s="72"/>
      <c r="H118" s="72"/>
      <c r="I118" s="72"/>
      <c r="J118" s="72"/>
      <c r="K118" s="74"/>
      <c r="L118" s="72"/>
      <c r="M118" s="75"/>
      <c r="N118" s="75"/>
      <c r="O118" s="75"/>
      <c r="P118" s="42">
        <f t="shared" si="3"/>
        <v>0</v>
      </c>
      <c r="Q118" s="43" t="str">
        <f>IF(ISERROR(VLOOKUP(P118,'Ops - BB Bank'!$B$1:$B$5000,1,FALSE)),"","X")</f>
        <v/>
      </c>
      <c r="R118" s="43"/>
    </row>
    <row r="119" spans="1:18">
      <c r="A119" s="38"/>
      <c r="B119" s="38"/>
      <c r="C119" s="38"/>
      <c r="D119" s="38"/>
      <c r="E119" s="72"/>
      <c r="F119" s="73"/>
      <c r="G119" s="72"/>
      <c r="H119" s="72"/>
      <c r="I119" s="72"/>
      <c r="J119" s="72"/>
      <c r="K119" s="74"/>
      <c r="L119" s="72"/>
      <c r="M119" s="75"/>
      <c r="N119" s="75"/>
      <c r="O119" s="75"/>
      <c r="P119" s="42">
        <f t="shared" si="3"/>
        <v>0</v>
      </c>
      <c r="Q119" s="43" t="str">
        <f>IF(ISERROR(VLOOKUP(P119,'Ops - BB Bank'!$B$1:$B$5000,1,FALSE)),"","X")</f>
        <v/>
      </c>
      <c r="R119" s="43"/>
    </row>
    <row r="120" spans="1:18">
      <c r="A120" s="38"/>
      <c r="B120" s="38"/>
      <c r="C120" s="38"/>
      <c r="D120" s="38"/>
      <c r="E120" s="72"/>
      <c r="F120" s="73"/>
      <c r="G120" s="72"/>
      <c r="H120" s="72"/>
      <c r="I120" s="72"/>
      <c r="J120" s="72"/>
      <c r="K120" s="74"/>
      <c r="L120" s="72"/>
      <c r="M120" s="75"/>
      <c r="N120" s="75"/>
      <c r="O120" s="75"/>
      <c r="P120" s="42">
        <f t="shared" si="3"/>
        <v>0</v>
      </c>
      <c r="Q120" s="43" t="str">
        <f>IF(ISERROR(VLOOKUP(P120,'Ops - BB Bank'!$B$1:$B$5000,1,FALSE)),"","X")</f>
        <v/>
      </c>
      <c r="R120" s="43"/>
    </row>
    <row r="121" spans="1:18">
      <c r="A121" s="38"/>
      <c r="B121" s="38"/>
      <c r="C121" s="38"/>
      <c r="D121" s="38"/>
      <c r="E121" s="72"/>
      <c r="F121" s="73"/>
      <c r="G121" s="72"/>
      <c r="H121" s="72"/>
      <c r="I121" s="72"/>
      <c r="J121" s="72"/>
      <c r="K121" s="74"/>
      <c r="L121" s="72"/>
      <c r="M121" s="75"/>
      <c r="N121" s="75"/>
      <c r="O121" s="75"/>
      <c r="P121" s="42">
        <f t="shared" si="3"/>
        <v>0</v>
      </c>
      <c r="Q121" s="43" t="str">
        <f>IF(ISERROR(VLOOKUP(P121,'Ops - BB Bank'!$B$1:$B$5000,1,FALSE)),"","X")</f>
        <v/>
      </c>
      <c r="R121" s="43"/>
    </row>
    <row r="122" spans="1:18">
      <c r="A122" s="38"/>
      <c r="B122" s="38"/>
      <c r="C122" s="38"/>
      <c r="D122" s="38"/>
      <c r="E122" s="72"/>
      <c r="F122" s="73"/>
      <c r="G122" s="72"/>
      <c r="H122" s="72"/>
      <c r="I122" s="72"/>
      <c r="J122" s="72"/>
      <c r="K122" s="74"/>
      <c r="L122" s="72"/>
      <c r="M122" s="75"/>
      <c r="N122" s="75"/>
      <c r="O122" s="75"/>
      <c r="P122" s="42">
        <f t="shared" si="3"/>
        <v>0</v>
      </c>
      <c r="Q122" s="43" t="str">
        <f>IF(ISERROR(VLOOKUP(P122,'Ops - BB Bank'!$B$1:$B$5000,1,FALSE)),"","X")</f>
        <v/>
      </c>
      <c r="R122" s="43"/>
    </row>
    <row r="123" spans="1:18">
      <c r="A123" s="38"/>
      <c r="B123" s="38"/>
      <c r="C123" s="38"/>
      <c r="D123" s="38"/>
      <c r="E123" s="72"/>
      <c r="F123" s="73"/>
      <c r="G123" s="72"/>
      <c r="H123" s="72"/>
      <c r="I123" s="72"/>
      <c r="J123" s="72"/>
      <c r="K123" s="74"/>
      <c r="L123" s="72"/>
      <c r="M123" s="75"/>
      <c r="N123" s="75"/>
      <c r="O123" s="75"/>
      <c r="P123" s="42">
        <f t="shared" si="3"/>
        <v>0</v>
      </c>
      <c r="Q123" s="43" t="str">
        <f>IF(ISERROR(VLOOKUP(P123,'Ops - BB Bank'!$B$1:$B$5000,1,FALSE)),"","X")</f>
        <v/>
      </c>
      <c r="R123" s="43"/>
    </row>
    <row r="124" spans="1:18">
      <c r="A124" s="38"/>
      <c r="B124" s="38"/>
      <c r="C124" s="38"/>
      <c r="D124" s="38"/>
      <c r="E124" s="72"/>
      <c r="F124" s="73"/>
      <c r="G124" s="72"/>
      <c r="H124" s="72"/>
      <c r="I124" s="72"/>
      <c r="J124" s="72"/>
      <c r="K124" s="74"/>
      <c r="L124" s="72"/>
      <c r="M124" s="75"/>
      <c r="N124" s="75"/>
      <c r="O124" s="75"/>
      <c r="P124" s="42">
        <f t="shared" si="3"/>
        <v>0</v>
      </c>
      <c r="Q124" s="43" t="str">
        <f>IF(ISERROR(VLOOKUP(P124,'Ops - BB Bank'!$B$1:$B$5000,1,FALSE)),"","X")</f>
        <v/>
      </c>
      <c r="R124" s="43"/>
    </row>
    <row r="125" spans="1:18">
      <c r="A125" s="38"/>
      <c r="B125" s="38"/>
      <c r="C125" s="38"/>
      <c r="D125" s="38"/>
      <c r="E125" s="72"/>
      <c r="F125" s="73"/>
      <c r="G125" s="72"/>
      <c r="H125" s="72"/>
      <c r="I125" s="72"/>
      <c r="J125" s="72"/>
      <c r="K125" s="74"/>
      <c r="L125" s="72"/>
      <c r="M125" s="75"/>
      <c r="N125" s="75"/>
      <c r="O125" s="75"/>
      <c r="P125" s="42">
        <f t="shared" si="3"/>
        <v>0</v>
      </c>
      <c r="Q125" s="43" t="str">
        <f>IF(ISERROR(VLOOKUP(P125,'Ops - BB Bank'!$B$1:$B$5000,1,FALSE)),"","X")</f>
        <v/>
      </c>
      <c r="R125" s="43"/>
    </row>
    <row r="126" spans="1:18">
      <c r="A126" s="38"/>
      <c r="B126" s="38"/>
      <c r="C126" s="38"/>
      <c r="D126" s="38"/>
      <c r="E126" s="72"/>
      <c r="F126" s="73"/>
      <c r="G126" s="72"/>
      <c r="H126" s="72"/>
      <c r="I126" s="72"/>
      <c r="J126" s="72"/>
      <c r="K126" s="74"/>
      <c r="L126" s="72"/>
      <c r="M126" s="75"/>
      <c r="N126" s="75"/>
      <c r="O126" s="75"/>
      <c r="P126" s="42">
        <f t="shared" si="3"/>
        <v>0</v>
      </c>
      <c r="Q126" s="43" t="str">
        <f>IF(ISERROR(VLOOKUP(P126,'Ops - BB Bank'!$B$1:$B$5000,1,FALSE)),"","X")</f>
        <v/>
      </c>
      <c r="R126" s="43"/>
    </row>
    <row r="127" spans="1:18">
      <c r="A127" s="38"/>
      <c r="B127" s="38"/>
      <c r="C127" s="38"/>
      <c r="D127" s="38"/>
      <c r="E127" s="72"/>
      <c r="F127" s="73"/>
      <c r="G127" s="72"/>
      <c r="H127" s="72"/>
      <c r="I127" s="72"/>
      <c r="J127" s="72"/>
      <c r="K127" s="74"/>
      <c r="L127" s="72"/>
      <c r="M127" s="75"/>
      <c r="N127" s="75"/>
      <c r="O127" s="75"/>
      <c r="P127" s="42">
        <f t="shared" si="3"/>
        <v>0</v>
      </c>
      <c r="Q127" s="43" t="str">
        <f>IF(ISERROR(VLOOKUP(P127,'Ops - BB Bank'!$B$1:$B$5000,1,FALSE)),"","X")</f>
        <v/>
      </c>
      <c r="R127" s="43"/>
    </row>
    <row r="128" spans="1:18">
      <c r="A128" s="38"/>
      <c r="B128" s="38"/>
      <c r="C128" s="38"/>
      <c r="D128" s="38"/>
      <c r="E128" s="72"/>
      <c r="F128" s="73"/>
      <c r="G128" s="72"/>
      <c r="H128" s="72"/>
      <c r="I128" s="72"/>
      <c r="J128" s="72"/>
      <c r="K128" s="74"/>
      <c r="L128" s="72"/>
      <c r="M128" s="75"/>
      <c r="N128" s="75"/>
      <c r="O128" s="75"/>
      <c r="P128" s="42">
        <f t="shared" si="3"/>
        <v>0</v>
      </c>
      <c r="Q128" s="43" t="str">
        <f>IF(ISERROR(VLOOKUP(P128,'Ops - BB Bank'!$B$1:$B$5000,1,FALSE)),"","X")</f>
        <v/>
      </c>
      <c r="R128" s="43"/>
    </row>
    <row r="129" spans="1:18">
      <c r="A129" s="38"/>
      <c r="B129" s="38"/>
      <c r="C129" s="38"/>
      <c r="D129" s="38"/>
      <c r="E129" s="72"/>
      <c r="F129" s="73"/>
      <c r="G129" s="72"/>
      <c r="H129" s="72"/>
      <c r="I129" s="72"/>
      <c r="J129" s="72"/>
      <c r="K129" s="74"/>
      <c r="L129" s="72"/>
      <c r="M129" s="75"/>
      <c r="N129" s="75"/>
      <c r="O129" s="75"/>
      <c r="P129" s="42">
        <f t="shared" si="3"/>
        <v>0</v>
      </c>
      <c r="Q129" s="43" t="str">
        <f>IF(ISERROR(VLOOKUP(P129,'Ops - BB Bank'!$B$1:$B$5000,1,FALSE)),"","X")</f>
        <v/>
      </c>
      <c r="R129" s="43"/>
    </row>
    <row r="130" spans="1:18">
      <c r="A130" s="38"/>
      <c r="B130" s="38"/>
      <c r="C130" s="38"/>
      <c r="D130" s="38"/>
      <c r="E130" s="72"/>
      <c r="F130" s="73"/>
      <c r="G130" s="72"/>
      <c r="H130" s="72"/>
      <c r="I130" s="72"/>
      <c r="J130" s="72"/>
      <c r="K130" s="74"/>
      <c r="L130" s="72"/>
      <c r="M130" s="75"/>
      <c r="N130" s="75"/>
      <c r="O130" s="75"/>
      <c r="P130" s="42">
        <f t="shared" si="3"/>
        <v>0</v>
      </c>
      <c r="Q130" s="43" t="str">
        <f>IF(ISERROR(VLOOKUP(P130,'Ops - BB Bank'!$B$1:$B$5000,1,FALSE)),"","X")</f>
        <v/>
      </c>
      <c r="R130" s="43"/>
    </row>
    <row r="131" spans="1:18">
      <c r="A131" s="38"/>
      <c r="B131" s="38"/>
      <c r="C131" s="38"/>
      <c r="D131" s="38"/>
      <c r="E131" s="72"/>
      <c r="F131" s="73"/>
      <c r="G131" s="72"/>
      <c r="H131" s="72"/>
      <c r="I131" s="72"/>
      <c r="J131" s="72"/>
      <c r="K131" s="74"/>
      <c r="L131" s="72"/>
      <c r="M131" s="75"/>
      <c r="N131" s="75"/>
      <c r="O131" s="75"/>
      <c r="P131" s="42">
        <f t="shared" si="3"/>
        <v>0</v>
      </c>
      <c r="Q131" s="43" t="str">
        <f>IF(ISERROR(VLOOKUP(P131,'Ops - BB Bank'!$B$1:$B$5000,1,FALSE)),"","X")</f>
        <v/>
      </c>
      <c r="R131" s="43"/>
    </row>
    <row r="132" spans="1:18">
      <c r="A132" s="38"/>
      <c r="B132" s="38"/>
      <c r="C132" s="38"/>
      <c r="D132" s="38"/>
      <c r="E132" s="72"/>
      <c r="F132" s="73"/>
      <c r="G132" s="72"/>
      <c r="H132" s="72"/>
      <c r="I132" s="72"/>
      <c r="J132" s="72"/>
      <c r="K132" s="74"/>
      <c r="L132" s="72"/>
      <c r="M132" s="75"/>
      <c r="N132" s="75"/>
      <c r="O132" s="75"/>
      <c r="P132" s="42">
        <f t="shared" si="3"/>
        <v>0</v>
      </c>
      <c r="Q132" s="43" t="str">
        <f>IF(ISERROR(VLOOKUP(P132,'Ops - BB Bank'!$B$1:$B$5000,1,FALSE)),"","X")</f>
        <v/>
      </c>
      <c r="R132" s="43"/>
    </row>
    <row r="133" spans="1:18">
      <c r="A133" s="38"/>
      <c r="B133" s="38"/>
      <c r="C133" s="38"/>
      <c r="D133" s="38"/>
      <c r="E133" s="72"/>
      <c r="F133" s="73"/>
      <c r="G133" s="72"/>
      <c r="H133" s="72"/>
      <c r="I133" s="72"/>
      <c r="J133" s="72"/>
      <c r="K133" s="74"/>
      <c r="L133" s="72"/>
      <c r="M133" s="75"/>
      <c r="N133" s="75"/>
      <c r="O133" s="75"/>
      <c r="P133" s="42">
        <f t="shared" si="3"/>
        <v>0</v>
      </c>
      <c r="Q133" s="43" t="str">
        <f>IF(ISERROR(VLOOKUP(P133,'Ops - BB Bank'!$B$1:$B$5000,1,FALSE)),"","X")</f>
        <v/>
      </c>
      <c r="R133" s="43"/>
    </row>
    <row r="134" spans="1:18">
      <c r="A134" s="38"/>
      <c r="B134" s="38"/>
      <c r="C134" s="38"/>
      <c r="D134" s="38"/>
      <c r="E134" s="72"/>
      <c r="F134" s="73"/>
      <c r="G134" s="72"/>
      <c r="H134" s="72"/>
      <c r="I134" s="72"/>
      <c r="J134" s="72"/>
      <c r="K134" s="74"/>
      <c r="L134" s="72"/>
      <c r="M134" s="75"/>
      <c r="N134" s="75"/>
      <c r="O134" s="75"/>
      <c r="P134" s="42">
        <f t="shared" si="3"/>
        <v>0</v>
      </c>
      <c r="Q134" s="43" t="str">
        <f>IF(ISERROR(VLOOKUP(P134,'Ops - BB Bank'!$B$1:$B$5000,1,FALSE)),"","X")</f>
        <v/>
      </c>
      <c r="R134" s="43"/>
    </row>
    <row r="135" spans="1:18">
      <c r="A135" s="38"/>
      <c r="B135" s="38"/>
      <c r="C135" s="38"/>
      <c r="D135" s="38"/>
      <c r="E135" s="72"/>
      <c r="F135" s="73"/>
      <c r="G135" s="72"/>
      <c r="H135" s="72"/>
      <c r="I135" s="72"/>
      <c r="J135" s="72"/>
      <c r="K135" s="74"/>
      <c r="L135" s="72"/>
      <c r="M135" s="75"/>
      <c r="N135" s="75"/>
      <c r="O135" s="75"/>
      <c r="P135" s="42">
        <f t="shared" si="3"/>
        <v>0</v>
      </c>
      <c r="Q135" s="43" t="str">
        <f>IF(ISERROR(VLOOKUP(P135,'Ops - BB Bank'!$B$1:$B$5000,1,FALSE)),"","X")</f>
        <v/>
      </c>
      <c r="R135" s="43"/>
    </row>
    <row r="136" spans="1:18">
      <c r="A136" s="38"/>
      <c r="B136" s="38"/>
      <c r="C136" s="38"/>
      <c r="D136" s="38"/>
      <c r="E136" s="72"/>
      <c r="F136" s="73"/>
      <c r="G136" s="72"/>
      <c r="H136" s="72"/>
      <c r="I136" s="72"/>
      <c r="J136" s="72"/>
      <c r="K136" s="74"/>
      <c r="L136" s="72"/>
      <c r="M136" s="75"/>
      <c r="N136" s="75"/>
      <c r="O136" s="75"/>
      <c r="P136" s="42">
        <f t="shared" si="3"/>
        <v>0</v>
      </c>
      <c r="Q136" s="43" t="str">
        <f>IF(ISERROR(VLOOKUP(P136,'Ops - BB Bank'!$B$1:$B$5000,1,FALSE)),"","X")</f>
        <v/>
      </c>
      <c r="R136" s="43"/>
    </row>
    <row r="137" spans="1:18">
      <c r="A137" s="38"/>
      <c r="B137" s="38"/>
      <c r="C137" s="38"/>
      <c r="D137" s="38"/>
      <c r="E137" s="72"/>
      <c r="F137" s="73"/>
      <c r="G137" s="72"/>
      <c r="H137" s="72"/>
      <c r="I137" s="72"/>
      <c r="J137" s="72"/>
      <c r="K137" s="74"/>
      <c r="L137" s="72"/>
      <c r="M137" s="75"/>
      <c r="N137" s="75"/>
      <c r="O137" s="75"/>
      <c r="P137" s="42">
        <f t="shared" si="3"/>
        <v>0</v>
      </c>
      <c r="Q137" s="43" t="str">
        <f>IF(ISERROR(VLOOKUP(P137,'Ops - BB Bank'!$B$1:$B$5000,1,FALSE)),"","X")</f>
        <v/>
      </c>
      <c r="R137" s="43"/>
    </row>
    <row r="138" spans="1:18">
      <c r="A138" s="38"/>
      <c r="B138" s="38"/>
      <c r="C138" s="38"/>
      <c r="D138" s="38"/>
      <c r="E138" s="72"/>
      <c r="F138" s="73"/>
      <c r="G138" s="72"/>
      <c r="H138" s="72"/>
      <c r="I138" s="72"/>
      <c r="J138" s="72"/>
      <c r="K138" s="74"/>
      <c r="L138" s="72"/>
      <c r="M138" s="75"/>
      <c r="N138" s="75"/>
      <c r="O138" s="75"/>
      <c r="P138" s="42">
        <f t="shared" si="3"/>
        <v>0</v>
      </c>
      <c r="Q138" s="43" t="str">
        <f>IF(ISERROR(VLOOKUP(P138,'Ops - BB Bank'!$B$1:$B$5000,1,FALSE)),"","X")</f>
        <v/>
      </c>
      <c r="R138" s="43"/>
    </row>
    <row r="139" spans="1:18">
      <c r="A139" s="38"/>
      <c r="B139" s="38"/>
      <c r="C139" s="38"/>
      <c r="D139" s="38"/>
      <c r="E139" s="72"/>
      <c r="F139" s="73"/>
      <c r="G139" s="72"/>
      <c r="H139" s="72"/>
      <c r="I139" s="72"/>
      <c r="J139" s="72"/>
      <c r="K139" s="74"/>
      <c r="L139" s="72"/>
      <c r="M139" s="75"/>
      <c r="N139" s="75"/>
      <c r="O139" s="75"/>
      <c r="P139" s="42">
        <f t="shared" si="3"/>
        <v>0</v>
      </c>
      <c r="Q139" s="43" t="str">
        <f>IF(ISERROR(VLOOKUP(P139,'Ops - BB Bank'!$B$1:$B$5000,1,FALSE)),"","X")</f>
        <v/>
      </c>
      <c r="R139" s="43"/>
    </row>
    <row r="140" spans="1:18">
      <c r="A140" s="38"/>
      <c r="B140" s="38"/>
      <c r="C140" s="38"/>
      <c r="D140" s="38"/>
      <c r="E140" s="72"/>
      <c r="F140" s="73"/>
      <c r="G140" s="72"/>
      <c r="H140" s="72"/>
      <c r="I140" s="72"/>
      <c r="J140" s="72"/>
      <c r="K140" s="74"/>
      <c r="L140" s="72"/>
      <c r="M140" s="75"/>
      <c r="N140" s="75"/>
      <c r="O140" s="75"/>
      <c r="P140" s="42">
        <f t="shared" si="3"/>
        <v>0</v>
      </c>
      <c r="Q140" s="43" t="str">
        <f>IF(ISERROR(VLOOKUP(P140,'Ops - BB Bank'!$B$1:$B$5000,1,FALSE)),"","X")</f>
        <v/>
      </c>
      <c r="R140" s="43"/>
    </row>
    <row r="141" spans="1:18">
      <c r="A141" s="38"/>
      <c r="B141" s="38"/>
      <c r="C141" s="38"/>
      <c r="D141" s="38"/>
      <c r="E141" s="72"/>
      <c r="F141" s="73"/>
      <c r="G141" s="72"/>
      <c r="H141" s="72"/>
      <c r="I141" s="72"/>
      <c r="J141" s="72"/>
      <c r="K141" s="74"/>
      <c r="L141" s="72"/>
      <c r="M141" s="75"/>
      <c r="N141" s="75"/>
      <c r="O141" s="75"/>
      <c r="P141" s="42">
        <f t="shared" ref="P141:P159" si="4">G141*1</f>
        <v>0</v>
      </c>
      <c r="Q141" s="43" t="str">
        <f>IF(ISERROR(VLOOKUP(P141,'Ops - BB Bank'!$B$1:$B$5000,1,FALSE)),"","X")</f>
        <v/>
      </c>
      <c r="R141" s="43"/>
    </row>
    <row r="142" spans="1:18">
      <c r="A142" s="38"/>
      <c r="B142" s="38"/>
      <c r="C142" s="38"/>
      <c r="D142" s="38"/>
      <c r="E142" s="72"/>
      <c r="F142" s="73"/>
      <c r="G142" s="72"/>
      <c r="H142" s="72"/>
      <c r="I142" s="72"/>
      <c r="J142" s="72"/>
      <c r="K142" s="74"/>
      <c r="L142" s="72"/>
      <c r="M142" s="75"/>
      <c r="N142" s="75"/>
      <c r="O142" s="75"/>
      <c r="P142" s="42">
        <f t="shared" si="4"/>
        <v>0</v>
      </c>
      <c r="Q142" s="43" t="str">
        <f>IF(ISERROR(VLOOKUP(P142,'Ops - BB Bank'!$B$1:$B$5000,1,FALSE)),"","X")</f>
        <v/>
      </c>
      <c r="R142" s="43"/>
    </row>
    <row r="143" spans="1:18">
      <c r="A143" s="38"/>
      <c r="B143" s="38"/>
      <c r="C143" s="38"/>
      <c r="D143" s="38"/>
      <c r="E143" s="72"/>
      <c r="F143" s="73"/>
      <c r="G143" s="72"/>
      <c r="H143" s="72"/>
      <c r="I143" s="72"/>
      <c r="J143" s="72"/>
      <c r="K143" s="74"/>
      <c r="L143" s="72"/>
      <c r="M143" s="75"/>
      <c r="N143" s="75"/>
      <c r="O143" s="75"/>
      <c r="P143" s="42">
        <f t="shared" si="4"/>
        <v>0</v>
      </c>
      <c r="Q143" s="43" t="str">
        <f>IF(ISERROR(VLOOKUP(P143,'Ops - BB Bank'!$B$1:$B$5000,1,FALSE)),"","X")</f>
        <v/>
      </c>
      <c r="R143" s="43"/>
    </row>
    <row r="144" spans="1:18">
      <c r="A144" s="38"/>
      <c r="B144" s="38"/>
      <c r="C144" s="38"/>
      <c r="D144" s="38"/>
      <c r="E144" s="72"/>
      <c r="F144" s="73"/>
      <c r="G144" s="72"/>
      <c r="H144" s="72"/>
      <c r="I144" s="72"/>
      <c r="J144" s="72"/>
      <c r="K144" s="74"/>
      <c r="L144" s="72"/>
      <c r="M144" s="75"/>
      <c r="N144" s="75"/>
      <c r="O144" s="75"/>
      <c r="P144" s="42">
        <f t="shared" si="4"/>
        <v>0</v>
      </c>
      <c r="Q144" s="43" t="str">
        <f>IF(ISERROR(VLOOKUP(P144,'Ops - BB Bank'!$B$1:$B$5000,1,FALSE)),"","X")</f>
        <v/>
      </c>
      <c r="R144" s="43"/>
    </row>
    <row r="145" spans="1:18">
      <c r="A145" s="38"/>
      <c r="B145" s="38"/>
      <c r="C145" s="38"/>
      <c r="D145" s="38"/>
      <c r="E145" s="72"/>
      <c r="F145" s="73"/>
      <c r="G145" s="72"/>
      <c r="H145" s="72"/>
      <c r="I145" s="72"/>
      <c r="J145" s="72"/>
      <c r="K145" s="74"/>
      <c r="L145" s="72"/>
      <c r="M145" s="75"/>
      <c r="N145" s="75"/>
      <c r="O145" s="75"/>
      <c r="P145" s="42">
        <f t="shared" si="4"/>
        <v>0</v>
      </c>
      <c r="Q145" s="43" t="str">
        <f>IF(ISERROR(VLOOKUP(P145,'Ops - BB Bank'!$B$1:$B$5000,1,FALSE)),"","X")</f>
        <v/>
      </c>
      <c r="R145" s="43"/>
    </row>
    <row r="146" spans="1:18">
      <c r="A146" s="38"/>
      <c r="B146" s="38"/>
      <c r="C146" s="38"/>
      <c r="D146" s="38"/>
      <c r="E146" s="72"/>
      <c r="F146" s="73"/>
      <c r="G146" s="72"/>
      <c r="H146" s="72"/>
      <c r="I146" s="72"/>
      <c r="J146" s="72"/>
      <c r="K146" s="74"/>
      <c r="L146" s="72"/>
      <c r="M146" s="75"/>
      <c r="N146" s="75"/>
      <c r="O146" s="75"/>
      <c r="P146" s="42">
        <f t="shared" si="4"/>
        <v>0</v>
      </c>
      <c r="Q146" s="43" t="str">
        <f>IF(ISERROR(VLOOKUP(P146,'Ops - BB Bank'!$B$1:$B$5000,1,FALSE)),"","X")</f>
        <v/>
      </c>
      <c r="R146" s="43"/>
    </row>
    <row r="147" spans="1:18">
      <c r="A147" s="38"/>
      <c r="B147" s="38"/>
      <c r="C147" s="38"/>
      <c r="D147" s="38"/>
      <c r="E147" s="72"/>
      <c r="F147" s="73"/>
      <c r="G147" s="72"/>
      <c r="H147" s="72"/>
      <c r="I147" s="72"/>
      <c r="J147" s="72"/>
      <c r="K147" s="74"/>
      <c r="L147" s="72"/>
      <c r="M147" s="75"/>
      <c r="N147" s="75"/>
      <c r="O147" s="75"/>
      <c r="P147" s="42">
        <f t="shared" si="4"/>
        <v>0</v>
      </c>
      <c r="Q147" s="43" t="str">
        <f>IF(ISERROR(VLOOKUP(P147,'Ops - BB Bank'!$B$1:$B$5000,1,FALSE)),"","X")</f>
        <v/>
      </c>
      <c r="R147" s="43"/>
    </row>
    <row r="148" spans="1:18">
      <c r="A148" s="38"/>
      <c r="B148" s="38"/>
      <c r="C148" s="38"/>
      <c r="D148" s="38"/>
      <c r="E148" s="72"/>
      <c r="F148" s="73"/>
      <c r="G148" s="72"/>
      <c r="H148" s="72"/>
      <c r="I148" s="72"/>
      <c r="J148" s="72"/>
      <c r="K148" s="74"/>
      <c r="L148" s="72"/>
      <c r="M148" s="75"/>
      <c r="N148" s="75"/>
      <c r="O148" s="75"/>
      <c r="P148" s="42">
        <f t="shared" si="4"/>
        <v>0</v>
      </c>
      <c r="Q148" s="43" t="str">
        <f>IF(ISERROR(VLOOKUP(P148,'Ops - BB Bank'!$B$1:$B$5000,1,FALSE)),"","X")</f>
        <v/>
      </c>
      <c r="R148" s="43"/>
    </row>
    <row r="149" spans="1:18">
      <c r="A149" s="38"/>
      <c r="B149" s="38"/>
      <c r="C149" s="38"/>
      <c r="D149" s="38"/>
      <c r="E149" s="72"/>
      <c r="F149" s="73"/>
      <c r="G149" s="72"/>
      <c r="H149" s="72"/>
      <c r="I149" s="72"/>
      <c r="J149" s="72"/>
      <c r="K149" s="74"/>
      <c r="L149" s="72"/>
      <c r="M149" s="75"/>
      <c r="N149" s="75"/>
      <c r="O149" s="75"/>
      <c r="P149" s="42">
        <f t="shared" si="4"/>
        <v>0</v>
      </c>
      <c r="Q149" s="43" t="str">
        <f>IF(ISERROR(VLOOKUP(P149,'Ops - BB Bank'!$B$1:$B$5000,1,FALSE)),"","X")</f>
        <v/>
      </c>
      <c r="R149" s="43"/>
    </row>
    <row r="150" spans="1:18">
      <c r="A150" s="38"/>
      <c r="B150" s="38"/>
      <c r="C150" s="38"/>
      <c r="D150" s="38"/>
      <c r="E150" s="72"/>
      <c r="F150" s="73"/>
      <c r="G150" s="72"/>
      <c r="H150" s="72"/>
      <c r="I150" s="72"/>
      <c r="J150" s="72"/>
      <c r="K150" s="74"/>
      <c r="L150" s="72"/>
      <c r="M150" s="75"/>
      <c r="N150" s="75"/>
      <c r="O150" s="75"/>
      <c r="P150" s="42">
        <f t="shared" si="4"/>
        <v>0</v>
      </c>
      <c r="Q150" s="43" t="str">
        <f>IF(ISERROR(VLOOKUP(P150,'Ops - BB Bank'!$B$1:$B$5000,1,FALSE)),"","X")</f>
        <v/>
      </c>
      <c r="R150" s="43"/>
    </row>
    <row r="151" spans="1:18">
      <c r="A151" s="38"/>
      <c r="B151" s="38"/>
      <c r="C151" s="38"/>
      <c r="D151" s="38"/>
      <c r="E151" s="72"/>
      <c r="F151" s="73"/>
      <c r="G151" s="72"/>
      <c r="H151" s="72"/>
      <c r="I151" s="72"/>
      <c r="J151" s="72"/>
      <c r="K151" s="74"/>
      <c r="L151" s="72"/>
      <c r="M151" s="75"/>
      <c r="N151" s="75"/>
      <c r="O151" s="75"/>
      <c r="P151" s="42">
        <f t="shared" si="4"/>
        <v>0</v>
      </c>
      <c r="Q151" s="43" t="str">
        <f>IF(ISERROR(VLOOKUP(P151,'Ops - BB Bank'!$B$1:$B$5000,1,FALSE)),"","X")</f>
        <v/>
      </c>
      <c r="R151" s="43"/>
    </row>
    <row r="152" spans="1:18">
      <c r="A152" s="38"/>
      <c r="B152" s="38"/>
      <c r="C152" s="38"/>
      <c r="D152" s="38"/>
      <c r="E152" s="72"/>
      <c r="F152" s="73"/>
      <c r="G152" s="72"/>
      <c r="H152" s="72"/>
      <c r="I152" s="72"/>
      <c r="J152" s="72"/>
      <c r="K152" s="74"/>
      <c r="L152" s="72"/>
      <c r="M152" s="75"/>
      <c r="N152" s="75"/>
      <c r="O152" s="75"/>
      <c r="P152" s="42">
        <f t="shared" si="4"/>
        <v>0</v>
      </c>
      <c r="Q152" s="43" t="str">
        <f>IF(ISERROR(VLOOKUP(P152,'Ops - BB Bank'!$B$1:$B$5000,1,FALSE)),"","X")</f>
        <v/>
      </c>
      <c r="R152" s="43"/>
    </row>
    <row r="153" spans="1:18">
      <c r="A153" s="38"/>
      <c r="B153" s="38"/>
      <c r="C153" s="38"/>
      <c r="D153" s="38"/>
      <c r="E153" s="72"/>
      <c r="F153" s="73"/>
      <c r="G153" s="72"/>
      <c r="H153" s="72"/>
      <c r="I153" s="72"/>
      <c r="J153" s="72"/>
      <c r="K153" s="74"/>
      <c r="L153" s="72"/>
      <c r="M153" s="75"/>
      <c r="N153" s="75"/>
      <c r="O153" s="75"/>
      <c r="P153" s="42">
        <f t="shared" si="4"/>
        <v>0</v>
      </c>
      <c r="Q153" s="43" t="str">
        <f>IF(ISERROR(VLOOKUP(P153,'Ops - BB Bank'!$B$1:$B$5000,1,FALSE)),"","X")</f>
        <v/>
      </c>
      <c r="R153" s="43"/>
    </row>
    <row r="154" spans="1:18">
      <c r="A154" s="38"/>
      <c r="B154" s="38"/>
      <c r="C154" s="38"/>
      <c r="D154" s="38"/>
      <c r="E154" s="72"/>
      <c r="F154" s="73"/>
      <c r="G154" s="72"/>
      <c r="H154" s="72"/>
      <c r="I154" s="72"/>
      <c r="J154" s="72"/>
      <c r="K154" s="74"/>
      <c r="L154" s="72"/>
      <c r="M154" s="75"/>
      <c r="N154" s="75"/>
      <c r="O154" s="75"/>
      <c r="P154" s="42">
        <f t="shared" si="4"/>
        <v>0</v>
      </c>
      <c r="Q154" s="43" t="str">
        <f>IF(ISERROR(VLOOKUP(P154,'Ops - BB Bank'!$B$1:$B$5000,1,FALSE)),"","X")</f>
        <v/>
      </c>
      <c r="R154" s="43"/>
    </row>
    <row r="155" spans="1:18">
      <c r="A155" s="38"/>
      <c r="B155" s="38"/>
      <c r="C155" s="38"/>
      <c r="D155" s="38"/>
      <c r="E155" s="72"/>
      <c r="F155" s="73"/>
      <c r="G155" s="72"/>
      <c r="H155" s="72"/>
      <c r="I155" s="72"/>
      <c r="J155" s="72"/>
      <c r="K155" s="74"/>
      <c r="L155" s="72"/>
      <c r="M155" s="75"/>
      <c r="N155" s="75"/>
      <c r="O155" s="75"/>
      <c r="P155" s="42">
        <f t="shared" si="4"/>
        <v>0</v>
      </c>
      <c r="Q155" s="43" t="str">
        <f>IF(ISERROR(VLOOKUP(P155,'Ops - BB Bank'!$B$1:$B$5000,1,FALSE)),"","X")</f>
        <v/>
      </c>
      <c r="R155" s="43"/>
    </row>
    <row r="156" spans="1:18">
      <c r="A156" s="38"/>
      <c r="B156" s="38"/>
      <c r="C156" s="38"/>
      <c r="D156" s="38"/>
      <c r="E156" s="72"/>
      <c r="F156" s="73"/>
      <c r="G156" s="72"/>
      <c r="H156" s="72"/>
      <c r="I156" s="72"/>
      <c r="J156" s="72"/>
      <c r="K156" s="74"/>
      <c r="L156" s="72"/>
      <c r="M156" s="75"/>
      <c r="N156" s="75"/>
      <c r="O156" s="75"/>
      <c r="P156" s="42">
        <f t="shared" si="4"/>
        <v>0</v>
      </c>
      <c r="Q156" s="43" t="str">
        <f>IF(ISERROR(VLOOKUP(P156,'Ops - BB Bank'!$B$1:$B$5000,1,FALSE)),"","X")</f>
        <v/>
      </c>
      <c r="R156" s="43"/>
    </row>
    <row r="157" spans="1:18">
      <c r="A157" s="38"/>
      <c r="B157" s="38"/>
      <c r="C157" s="38"/>
      <c r="D157" s="38"/>
      <c r="E157" s="72"/>
      <c r="F157" s="73"/>
      <c r="G157" s="72"/>
      <c r="H157" s="72"/>
      <c r="I157" s="72"/>
      <c r="J157" s="72"/>
      <c r="K157" s="74"/>
      <c r="L157" s="72"/>
      <c r="M157" s="75"/>
      <c r="N157" s="75"/>
      <c r="O157" s="75"/>
      <c r="P157" s="42">
        <f t="shared" si="4"/>
        <v>0</v>
      </c>
      <c r="Q157" s="43" t="str">
        <f>IF(ISERROR(VLOOKUP(P157,'Ops - BB Bank'!$B$1:$B$5000,1,FALSE)),"","X")</f>
        <v/>
      </c>
      <c r="R157" s="43"/>
    </row>
    <row r="158" spans="1:18">
      <c r="A158" s="38"/>
      <c r="B158" s="38"/>
      <c r="C158" s="38"/>
      <c r="D158" s="38"/>
      <c r="E158" s="72"/>
      <c r="F158" s="73"/>
      <c r="G158" s="72"/>
      <c r="H158" s="72"/>
      <c r="I158" s="72"/>
      <c r="J158" s="72"/>
      <c r="K158" s="74"/>
      <c r="L158" s="72"/>
      <c r="M158" s="75"/>
      <c r="N158" s="75"/>
      <c r="O158" s="75"/>
      <c r="P158" s="42">
        <f t="shared" si="4"/>
        <v>0</v>
      </c>
      <c r="Q158" s="43" t="str">
        <f>IF(ISERROR(VLOOKUP(P158,'Ops - BB Bank'!$B$1:$B$5000,1,FALSE)),"","X")</f>
        <v/>
      </c>
      <c r="R158" s="43"/>
    </row>
    <row r="159" spans="1:18">
      <c r="A159" s="38"/>
      <c r="B159" s="38"/>
      <c r="C159" s="38"/>
      <c r="D159" s="38"/>
      <c r="E159" s="72"/>
      <c r="F159" s="73"/>
      <c r="G159" s="72"/>
      <c r="H159" s="72"/>
      <c r="I159" s="72"/>
      <c r="J159" s="72"/>
      <c r="K159" s="74"/>
      <c r="L159" s="72"/>
      <c r="M159" s="75"/>
      <c r="N159" s="75"/>
      <c r="O159" s="75"/>
      <c r="P159" s="42">
        <f t="shared" si="4"/>
        <v>0</v>
      </c>
      <c r="Q159" s="43" t="str">
        <f>IF(ISERROR(VLOOKUP(P159,'Ops - BB Bank'!$B$1:$B$5000,1,FALSE)),"","X")</f>
        <v/>
      </c>
      <c r="R159" s="43"/>
    </row>
    <row r="160" spans="1:18">
      <c r="A160" s="38"/>
      <c r="B160" s="38"/>
      <c r="C160" s="38"/>
      <c r="D160" s="38"/>
      <c r="E160" s="72"/>
      <c r="F160" s="73"/>
      <c r="G160" s="72"/>
      <c r="H160" s="72"/>
      <c r="I160" s="72"/>
      <c r="J160" s="72"/>
      <c r="K160" s="74"/>
      <c r="L160" s="72"/>
      <c r="M160" s="75"/>
      <c r="N160" s="75"/>
      <c r="O160" s="75"/>
      <c r="P160" s="42">
        <f t="shared" ref="P160:P218" si="5">G160*1</f>
        <v>0</v>
      </c>
      <c r="Q160" s="43" t="str">
        <f>IF(ISERROR(VLOOKUP(P160,'Ops - BB Bank'!$B$1:$B$5000,1,FALSE)),"","X")</f>
        <v/>
      </c>
      <c r="R160" s="43"/>
    </row>
    <row r="161" spans="1:18">
      <c r="A161" s="38"/>
      <c r="B161" s="38"/>
      <c r="C161" s="38"/>
      <c r="D161" s="38"/>
      <c r="E161" s="72"/>
      <c r="F161" s="73"/>
      <c r="G161" s="72"/>
      <c r="H161" s="72"/>
      <c r="I161" s="72"/>
      <c r="J161" s="72"/>
      <c r="K161" s="74"/>
      <c r="L161" s="72"/>
      <c r="M161" s="75"/>
      <c r="N161" s="75"/>
      <c r="O161" s="75"/>
      <c r="P161" s="42">
        <f t="shared" si="5"/>
        <v>0</v>
      </c>
      <c r="Q161" s="43" t="str">
        <f>IF(ISERROR(VLOOKUP(P161,'Ops - BB Bank'!$B$1:$B$5000,1,FALSE)),"","X")</f>
        <v/>
      </c>
      <c r="R161" s="43"/>
    </row>
    <row r="162" spans="1:18">
      <c r="A162" s="38"/>
      <c r="B162" s="38"/>
      <c r="C162" s="38"/>
      <c r="D162" s="38"/>
      <c r="E162" s="72"/>
      <c r="F162" s="73"/>
      <c r="G162" s="72"/>
      <c r="H162" s="72"/>
      <c r="I162" s="72"/>
      <c r="J162" s="72"/>
      <c r="K162" s="74"/>
      <c r="L162" s="72"/>
      <c r="M162" s="75"/>
      <c r="N162" s="75"/>
      <c r="O162" s="75"/>
      <c r="P162" s="42">
        <f t="shared" si="5"/>
        <v>0</v>
      </c>
      <c r="Q162" s="43" t="str">
        <f>IF(ISERROR(VLOOKUP(P162,'Ops - BB Bank'!$B$1:$B$5000,1,FALSE)),"","X")</f>
        <v/>
      </c>
      <c r="R162" s="43"/>
    </row>
    <row r="163" spans="1:18">
      <c r="A163" s="38"/>
      <c r="B163" s="38"/>
      <c r="C163" s="38"/>
      <c r="D163" s="38"/>
      <c r="E163" s="72"/>
      <c r="F163" s="73"/>
      <c r="G163" s="72"/>
      <c r="H163" s="72"/>
      <c r="I163" s="72"/>
      <c r="J163" s="72"/>
      <c r="K163" s="74"/>
      <c r="L163" s="72"/>
      <c r="M163" s="75"/>
      <c r="N163" s="75"/>
      <c r="O163" s="75"/>
      <c r="P163" s="42">
        <f t="shared" si="5"/>
        <v>0</v>
      </c>
      <c r="Q163" s="43" t="str">
        <f>IF(ISERROR(VLOOKUP(P163,'Ops - BB Bank'!$B$1:$B$5000,1,FALSE)),"","X")</f>
        <v/>
      </c>
      <c r="R163" s="43"/>
    </row>
    <row r="164" spans="1:18">
      <c r="E164" s="72"/>
      <c r="F164" s="73"/>
      <c r="G164" s="72"/>
      <c r="H164" s="72"/>
      <c r="I164" s="72"/>
      <c r="J164" s="72"/>
      <c r="K164" s="74"/>
      <c r="L164" s="72"/>
      <c r="M164" s="75"/>
      <c r="N164" s="75"/>
      <c r="O164" s="75"/>
      <c r="P164" s="42">
        <f t="shared" si="5"/>
        <v>0</v>
      </c>
      <c r="Q164" s="43" t="str">
        <f>IF(ISERROR(VLOOKUP(P164,'Ops - BB Bank'!$B$1:$B$5000,1,FALSE)),"","X")</f>
        <v/>
      </c>
      <c r="R164" s="43"/>
    </row>
    <row r="165" spans="1:18">
      <c r="E165" s="72"/>
      <c r="F165" s="73"/>
      <c r="G165" s="72"/>
      <c r="H165" s="72"/>
      <c r="I165" s="72"/>
      <c r="J165" s="72"/>
      <c r="K165" s="74"/>
      <c r="L165" s="72"/>
      <c r="M165" s="76"/>
      <c r="N165" s="76"/>
      <c r="O165" s="76"/>
      <c r="P165" s="42">
        <f t="shared" si="5"/>
        <v>0</v>
      </c>
      <c r="Q165" s="43" t="str">
        <f>IF(ISERROR(VLOOKUP(P165,'Ops - BB Bank'!$B$1:$B$5000,1,FALSE)),"","X")</f>
        <v/>
      </c>
      <c r="R165" s="43"/>
    </row>
    <row r="166" spans="1:18">
      <c r="E166" s="9"/>
      <c r="F166" s="10"/>
      <c r="G166" s="9"/>
      <c r="H166" s="9"/>
      <c r="I166" s="9"/>
      <c r="J166" s="9"/>
      <c r="K166" s="15"/>
      <c r="L166" s="9"/>
      <c r="M166" s="11"/>
      <c r="N166" s="11"/>
      <c r="O166" s="11"/>
      <c r="P166" s="42">
        <f t="shared" si="5"/>
        <v>0</v>
      </c>
      <c r="Q166" s="43" t="str">
        <f>IF(ISERROR(VLOOKUP(P166,'Ops - BB Bank'!$B$1:$B$5000,1,FALSE)),"","X")</f>
        <v/>
      </c>
      <c r="R166" s="43"/>
    </row>
    <row r="167" spans="1:18">
      <c r="E167" s="9"/>
      <c r="F167" s="10"/>
      <c r="G167" s="9"/>
      <c r="H167" s="9"/>
      <c r="I167" s="9"/>
      <c r="J167" s="9"/>
      <c r="K167" s="15"/>
      <c r="L167" s="9"/>
      <c r="M167" s="11"/>
      <c r="N167" s="11"/>
      <c r="O167" s="11"/>
      <c r="P167" s="42">
        <f t="shared" si="5"/>
        <v>0</v>
      </c>
      <c r="Q167" s="43" t="str">
        <f>IF(ISERROR(VLOOKUP(P167,'Ops - BB Bank'!$B$1:$B$5000,1,FALSE)),"","X")</f>
        <v/>
      </c>
      <c r="R167" s="43"/>
    </row>
    <row r="168" spans="1:18">
      <c r="E168" s="9"/>
      <c r="F168" s="10"/>
      <c r="G168" s="9"/>
      <c r="H168" s="9"/>
      <c r="I168" s="9"/>
      <c r="J168" s="9"/>
      <c r="K168" s="15"/>
      <c r="L168" s="9"/>
      <c r="M168" s="11"/>
      <c r="N168" s="11"/>
      <c r="O168" s="11"/>
      <c r="P168" s="42">
        <f t="shared" si="5"/>
        <v>0</v>
      </c>
      <c r="Q168" s="43" t="str">
        <f>IF(ISERROR(VLOOKUP(P168,'Ops - BB Bank'!$B$1:$B$5000,1,FALSE)),"","X")</f>
        <v/>
      </c>
      <c r="R168" s="43"/>
    </row>
    <row r="169" spans="1:18">
      <c r="E169" s="9"/>
      <c r="F169" s="10"/>
      <c r="G169" s="9"/>
      <c r="H169" s="9"/>
      <c r="I169" s="9"/>
      <c r="J169" s="9"/>
      <c r="K169" s="15"/>
      <c r="L169" s="9"/>
      <c r="M169" s="11"/>
      <c r="N169" s="11"/>
      <c r="O169" s="11"/>
      <c r="P169" s="42">
        <f t="shared" si="5"/>
        <v>0</v>
      </c>
      <c r="Q169" s="43" t="str">
        <f>IF(ISERROR(VLOOKUP(P169,'Ops - BB Bank'!$B$1:$B$5000,1,FALSE)),"","X")</f>
        <v/>
      </c>
      <c r="R169" s="43"/>
    </row>
    <row r="170" spans="1:18">
      <c r="E170" s="9"/>
      <c r="F170" s="10"/>
      <c r="G170" s="9"/>
      <c r="H170" s="9"/>
      <c r="I170" s="9"/>
      <c r="J170" s="9"/>
      <c r="K170" s="15"/>
      <c r="L170" s="9"/>
      <c r="M170" s="11"/>
      <c r="N170" s="11"/>
      <c r="O170" s="11"/>
      <c r="P170" s="42">
        <f t="shared" si="5"/>
        <v>0</v>
      </c>
      <c r="Q170" s="43" t="str">
        <f>IF(ISERROR(VLOOKUP(P170,'Ops - BB Bank'!$B$1:$B$5000,1,FALSE)),"","X")</f>
        <v/>
      </c>
      <c r="R170" s="43"/>
    </row>
    <row r="171" spans="1:18">
      <c r="E171" s="9"/>
      <c r="F171" s="10"/>
      <c r="G171" s="9"/>
      <c r="H171" s="9"/>
      <c r="I171" s="9"/>
      <c r="J171" s="9"/>
      <c r="K171" s="15"/>
      <c r="L171" s="9"/>
      <c r="M171" s="11"/>
      <c r="N171" s="11"/>
      <c r="O171" s="11"/>
      <c r="P171" s="42">
        <f t="shared" si="5"/>
        <v>0</v>
      </c>
      <c r="Q171" s="43" t="str">
        <f>IF(ISERROR(VLOOKUP(P171,'Ops - BB Bank'!$B$1:$B$5000,1,FALSE)),"","X")</f>
        <v/>
      </c>
      <c r="R171" s="43"/>
    </row>
    <row r="172" spans="1:18">
      <c r="E172" s="9"/>
      <c r="F172" s="10"/>
      <c r="G172" s="9"/>
      <c r="H172" s="9"/>
      <c r="I172" s="9"/>
      <c r="J172" s="9"/>
      <c r="K172" s="15"/>
      <c r="L172" s="9"/>
      <c r="M172" s="11"/>
      <c r="N172" s="11"/>
      <c r="O172" s="11"/>
      <c r="P172" s="42">
        <f t="shared" si="5"/>
        <v>0</v>
      </c>
      <c r="Q172" s="43" t="str">
        <f>IF(ISERROR(VLOOKUP(P172,'Ops - BB Bank'!$B$1:$B$5000,1,FALSE)),"","X")</f>
        <v/>
      </c>
      <c r="R172" s="43"/>
    </row>
    <row r="173" spans="1:18">
      <c r="E173" s="9"/>
      <c r="F173" s="10"/>
      <c r="G173" s="9"/>
      <c r="H173" s="9"/>
      <c r="I173" s="9"/>
      <c r="J173" s="9"/>
      <c r="K173" s="15"/>
      <c r="L173" s="9"/>
      <c r="M173" s="11"/>
      <c r="N173" s="11"/>
      <c r="O173" s="11"/>
      <c r="P173" s="42">
        <f t="shared" si="5"/>
        <v>0</v>
      </c>
      <c r="Q173" s="43" t="str">
        <f>IF(ISERROR(VLOOKUP(P173,'Ops - BB Bank'!$B$1:$B$5000,1,FALSE)),"","X")</f>
        <v/>
      </c>
      <c r="R173" s="43"/>
    </row>
    <row r="174" spans="1:18">
      <c r="E174" s="9"/>
      <c r="F174" s="10"/>
      <c r="G174" s="9"/>
      <c r="H174" s="9"/>
      <c r="I174" s="9"/>
      <c r="J174" s="9"/>
      <c r="K174" s="15"/>
      <c r="L174" s="9"/>
      <c r="M174" s="11"/>
      <c r="N174" s="11"/>
      <c r="O174" s="11"/>
      <c r="P174" s="42">
        <f t="shared" si="5"/>
        <v>0</v>
      </c>
      <c r="Q174" s="43" t="str">
        <f>IF(ISERROR(VLOOKUP(P174,'Ops - BB Bank'!$B$1:$B$5000,1,FALSE)),"","X")</f>
        <v/>
      </c>
      <c r="R174" s="43"/>
    </row>
    <row r="175" spans="1:18">
      <c r="E175" s="9"/>
      <c r="F175" s="10"/>
      <c r="G175" s="9"/>
      <c r="H175" s="9"/>
      <c r="I175" s="9"/>
      <c r="J175" s="9"/>
      <c r="K175" s="15"/>
      <c r="L175" s="9"/>
      <c r="M175" s="11"/>
      <c r="N175" s="11"/>
      <c r="O175" s="11"/>
      <c r="P175" s="42">
        <f t="shared" si="5"/>
        <v>0</v>
      </c>
      <c r="Q175" s="43" t="str">
        <f>IF(ISERROR(VLOOKUP(P175,'Ops - BB Bank'!$B$1:$B$5000,1,FALSE)),"","X")</f>
        <v/>
      </c>
      <c r="R175" s="43"/>
    </row>
    <row r="176" spans="1:18">
      <c r="E176" s="9"/>
      <c r="F176" s="10"/>
      <c r="G176" s="9"/>
      <c r="H176" s="9"/>
      <c r="I176" s="9"/>
      <c r="J176" s="9"/>
      <c r="K176" s="15"/>
      <c r="L176" s="9"/>
      <c r="M176" s="11"/>
      <c r="N176" s="11"/>
      <c r="O176" s="11"/>
      <c r="P176" s="42">
        <f t="shared" si="5"/>
        <v>0</v>
      </c>
      <c r="Q176" s="43" t="str">
        <f>IF(ISERROR(VLOOKUP(P176,'Ops - BB Bank'!$B$1:$B$5000,1,FALSE)),"","X")</f>
        <v/>
      </c>
      <c r="R176" s="43"/>
    </row>
    <row r="177" spans="5:18">
      <c r="E177" s="9"/>
      <c r="F177" s="10"/>
      <c r="G177" s="9"/>
      <c r="H177" s="9"/>
      <c r="I177" s="9"/>
      <c r="J177" s="9"/>
      <c r="K177" s="15"/>
      <c r="L177" s="9"/>
      <c r="M177" s="11"/>
      <c r="N177" s="11"/>
      <c r="O177" s="11"/>
      <c r="P177" s="42">
        <f t="shared" si="5"/>
        <v>0</v>
      </c>
      <c r="Q177" s="43" t="str">
        <f>IF(ISERROR(VLOOKUP(P177,'Ops - BB Bank'!$B$1:$B$5000,1,FALSE)),"","X")</f>
        <v/>
      </c>
      <c r="R177" s="43"/>
    </row>
    <row r="178" spans="5:18">
      <c r="E178" s="9"/>
      <c r="F178" s="10"/>
      <c r="G178" s="9"/>
      <c r="H178" s="9"/>
      <c r="I178" s="9"/>
      <c r="J178" s="9"/>
      <c r="K178" s="15"/>
      <c r="L178" s="9"/>
      <c r="M178" s="11"/>
      <c r="N178" s="11"/>
      <c r="O178" s="11"/>
      <c r="P178" s="42">
        <f t="shared" si="5"/>
        <v>0</v>
      </c>
      <c r="Q178" s="43" t="str">
        <f>IF(ISERROR(VLOOKUP(P178,'Ops - BB Bank'!$B$1:$B$5000,1,FALSE)),"","X")</f>
        <v/>
      </c>
      <c r="R178" s="43"/>
    </row>
    <row r="179" spans="5:18">
      <c r="E179" s="9"/>
      <c r="F179" s="10"/>
      <c r="G179" s="9"/>
      <c r="H179" s="9"/>
      <c r="I179" s="9"/>
      <c r="J179" s="9"/>
      <c r="K179" s="15"/>
      <c r="L179" s="9"/>
      <c r="M179" s="11"/>
      <c r="N179" s="11"/>
      <c r="O179" s="11"/>
      <c r="P179" s="42">
        <f t="shared" si="5"/>
        <v>0</v>
      </c>
      <c r="Q179" s="43" t="str">
        <f>IF(ISERROR(VLOOKUP(P179,'Ops - BB Bank'!$B$1:$B$5000,1,FALSE)),"","X")</f>
        <v/>
      </c>
      <c r="R179" s="43"/>
    </row>
    <row r="180" spans="5:18">
      <c r="E180" s="9"/>
      <c r="F180" s="10"/>
      <c r="G180" s="9"/>
      <c r="H180" s="9"/>
      <c r="I180" s="9"/>
      <c r="J180" s="9"/>
      <c r="K180" s="15"/>
      <c r="L180" s="9"/>
      <c r="M180" s="12"/>
      <c r="N180" s="12"/>
      <c r="O180" s="12"/>
      <c r="P180" s="42">
        <f t="shared" si="5"/>
        <v>0</v>
      </c>
      <c r="Q180" s="43" t="str">
        <f>IF(ISERROR(VLOOKUP(P180,'Ops - BB Bank'!$B$1:$B$5000,1,FALSE)),"","X")</f>
        <v/>
      </c>
      <c r="R180" s="43"/>
    </row>
    <row r="181" spans="5:18">
      <c r="E181" s="38"/>
      <c r="F181" s="39"/>
      <c r="G181" s="38"/>
      <c r="H181" s="38"/>
      <c r="I181" s="38"/>
      <c r="J181" s="38"/>
      <c r="K181" s="40"/>
      <c r="L181" s="38"/>
      <c r="M181" s="41"/>
      <c r="N181" s="41"/>
      <c r="O181" s="41"/>
      <c r="P181" s="42">
        <f t="shared" si="5"/>
        <v>0</v>
      </c>
      <c r="Q181" s="43" t="str">
        <f>IF(ISERROR(VLOOKUP(P181,'Ops - BB Bank'!$B$1:$B$5000,1,FALSE)),"","X")</f>
        <v/>
      </c>
      <c r="R181" s="43"/>
    </row>
    <row r="182" spans="5:18">
      <c r="E182" s="38"/>
      <c r="F182" s="39"/>
      <c r="G182" s="38"/>
      <c r="H182" s="38"/>
      <c r="I182" s="38"/>
      <c r="J182" s="38"/>
      <c r="K182" s="40"/>
      <c r="L182" s="38"/>
      <c r="M182" s="41"/>
      <c r="N182" s="41"/>
      <c r="O182" s="41"/>
      <c r="P182" s="42">
        <f t="shared" si="5"/>
        <v>0</v>
      </c>
      <c r="Q182" s="43" t="str">
        <f>IF(ISERROR(VLOOKUP(P182,'Ops - BB Bank'!$B$1:$B$5000,1,FALSE)),"","X")</f>
        <v/>
      </c>
      <c r="R182" s="43"/>
    </row>
    <row r="183" spans="5:18">
      <c r="E183" s="38"/>
      <c r="F183" s="39"/>
      <c r="G183" s="38"/>
      <c r="H183" s="38"/>
      <c r="I183" s="38"/>
      <c r="J183" s="38"/>
      <c r="K183" s="40"/>
      <c r="L183" s="38"/>
      <c r="M183" s="41"/>
      <c r="N183" s="41"/>
      <c r="O183" s="41"/>
      <c r="P183" s="42">
        <f t="shared" si="5"/>
        <v>0</v>
      </c>
      <c r="Q183" s="43" t="str">
        <f>IF(ISERROR(VLOOKUP(P183,'Ops - BB Bank'!$B$1:$B$5000,1,FALSE)),"","X")</f>
        <v/>
      </c>
      <c r="R183" s="43"/>
    </row>
    <row r="184" spans="5:18">
      <c r="E184" s="38"/>
      <c r="F184" s="39"/>
      <c r="G184" s="38"/>
      <c r="H184" s="38"/>
      <c r="I184" s="38"/>
      <c r="J184" s="38"/>
      <c r="K184" s="40"/>
      <c r="L184" s="38"/>
      <c r="M184" s="41"/>
      <c r="N184" s="41"/>
      <c r="O184" s="41"/>
      <c r="P184" s="42">
        <f t="shared" si="5"/>
        <v>0</v>
      </c>
      <c r="Q184" s="43" t="str">
        <f>IF(ISERROR(VLOOKUP(P184,'Ops - BB Bank'!$B$1:$B$5000,1,FALSE)),"","X")</f>
        <v/>
      </c>
      <c r="R184" s="43"/>
    </row>
    <row r="185" spans="5:18">
      <c r="E185" s="38"/>
      <c r="F185" s="39"/>
      <c r="G185" s="38"/>
      <c r="H185" s="38"/>
      <c r="I185" s="38"/>
      <c r="J185" s="38"/>
      <c r="K185" s="40"/>
      <c r="L185" s="38"/>
      <c r="M185" s="41"/>
      <c r="N185" s="41"/>
      <c r="O185" s="41"/>
      <c r="P185" s="42">
        <f t="shared" si="5"/>
        <v>0</v>
      </c>
      <c r="Q185" s="43" t="str">
        <f>IF(ISERROR(VLOOKUP(P185,'Ops - BB Bank'!$B$1:$B$5000,1,FALSE)),"","X")</f>
        <v/>
      </c>
      <c r="R185" s="43"/>
    </row>
    <row r="186" spans="5:18">
      <c r="E186" s="38"/>
      <c r="F186" s="39"/>
      <c r="G186" s="38"/>
      <c r="H186" s="38"/>
      <c r="I186" s="38"/>
      <c r="J186" s="38"/>
      <c r="K186" s="40"/>
      <c r="L186" s="38"/>
      <c r="M186" s="41"/>
      <c r="N186" s="41"/>
      <c r="O186" s="41"/>
      <c r="P186" s="42">
        <f t="shared" si="5"/>
        <v>0</v>
      </c>
      <c r="Q186" s="43" t="str">
        <f>IF(ISERROR(VLOOKUP(P186,'Ops - BB Bank'!$B$1:$B$5000,1,FALSE)),"","X")</f>
        <v/>
      </c>
      <c r="R186" s="43"/>
    </row>
    <row r="187" spans="5:18">
      <c r="E187" s="38"/>
      <c r="F187" s="39"/>
      <c r="G187" s="38"/>
      <c r="H187" s="38"/>
      <c r="I187" s="38"/>
      <c r="J187" s="38"/>
      <c r="K187" s="40"/>
      <c r="L187" s="38"/>
      <c r="M187" s="41"/>
      <c r="N187" s="41"/>
      <c r="O187" s="41"/>
      <c r="P187" s="42">
        <f t="shared" si="5"/>
        <v>0</v>
      </c>
      <c r="Q187" s="43" t="str">
        <f>IF(ISERROR(VLOOKUP(P187,'Ops - BB Bank'!$B$1:$B$5000,1,FALSE)),"","X")</f>
        <v/>
      </c>
      <c r="R187" s="43"/>
    </row>
    <row r="188" spans="5:18">
      <c r="E188" s="38"/>
      <c r="F188" s="39"/>
      <c r="G188" s="38"/>
      <c r="H188" s="38"/>
      <c r="I188" s="38"/>
      <c r="J188" s="38"/>
      <c r="K188" s="40"/>
      <c r="L188" s="38"/>
      <c r="M188" s="41"/>
      <c r="N188" s="41"/>
      <c r="O188" s="41"/>
      <c r="P188" s="42">
        <f t="shared" si="5"/>
        <v>0</v>
      </c>
      <c r="Q188" s="43" t="str">
        <f>IF(ISERROR(VLOOKUP(P188,'Ops - BB Bank'!$B$1:$B$5000,1,FALSE)),"","X")</f>
        <v/>
      </c>
      <c r="R188" s="43"/>
    </row>
    <row r="189" spans="5:18">
      <c r="E189" s="38"/>
      <c r="F189" s="39"/>
      <c r="G189" s="38"/>
      <c r="H189" s="38"/>
      <c r="I189" s="38"/>
      <c r="J189" s="38"/>
      <c r="K189" s="40"/>
      <c r="L189" s="38"/>
      <c r="M189" s="41"/>
      <c r="N189" s="41"/>
      <c r="O189" s="41"/>
      <c r="P189" s="42">
        <f t="shared" si="5"/>
        <v>0</v>
      </c>
      <c r="Q189" s="43" t="str">
        <f>IF(ISERROR(VLOOKUP(P189,'Ops - BB Bank'!$B$1:$B$5000,1,FALSE)),"","X")</f>
        <v/>
      </c>
      <c r="R189" s="43"/>
    </row>
    <row r="190" spans="5:18">
      <c r="E190" s="38"/>
      <c r="F190" s="39"/>
      <c r="G190" s="38"/>
      <c r="H190" s="38"/>
      <c r="I190" s="38"/>
      <c r="J190" s="38"/>
      <c r="K190" s="40"/>
      <c r="L190" s="38"/>
      <c r="M190" s="41"/>
      <c r="N190" s="41"/>
      <c r="O190" s="41"/>
      <c r="P190" s="42">
        <f t="shared" si="5"/>
        <v>0</v>
      </c>
      <c r="Q190" s="43" t="str">
        <f>IF(ISERROR(VLOOKUP(P190,'Ops - BB Bank'!$B$1:$B$5000,1,FALSE)),"","X")</f>
        <v/>
      </c>
      <c r="R190" s="43"/>
    </row>
    <row r="191" spans="5:18">
      <c r="E191" s="38"/>
      <c r="F191" s="39"/>
      <c r="G191" s="38"/>
      <c r="H191" s="38"/>
      <c r="I191" s="38"/>
      <c r="J191" s="38"/>
      <c r="K191" s="40"/>
      <c r="L191" s="38"/>
      <c r="M191" s="41"/>
      <c r="N191" s="41"/>
      <c r="O191" s="41"/>
      <c r="P191" s="42">
        <f t="shared" si="5"/>
        <v>0</v>
      </c>
      <c r="Q191" s="43" t="str">
        <f>IF(ISERROR(VLOOKUP(P191,'Ops - BB Bank'!$B$1:$B$5000,1,FALSE)),"","X")</f>
        <v/>
      </c>
      <c r="R191" s="43"/>
    </row>
    <row r="192" spans="5:18">
      <c r="E192" s="38"/>
      <c r="F192" s="39"/>
      <c r="G192" s="38"/>
      <c r="H192" s="38"/>
      <c r="I192" s="38"/>
      <c r="J192" s="38"/>
      <c r="K192" s="40"/>
      <c r="L192" s="38"/>
      <c r="M192" s="41"/>
      <c r="N192" s="41"/>
      <c r="O192" s="41"/>
      <c r="P192" s="42">
        <f t="shared" si="5"/>
        <v>0</v>
      </c>
      <c r="Q192" s="43" t="str">
        <f>IF(ISERROR(VLOOKUP(P192,'Ops - BB Bank'!$B$1:$B$5000,1,FALSE)),"","X")</f>
        <v/>
      </c>
      <c r="R192" s="43"/>
    </row>
    <row r="193" spans="5:18">
      <c r="E193" s="38"/>
      <c r="F193" s="39"/>
      <c r="G193" s="38"/>
      <c r="H193" s="38"/>
      <c r="I193" s="38"/>
      <c r="J193" s="38"/>
      <c r="K193" s="40"/>
      <c r="L193" s="38"/>
      <c r="M193" s="41"/>
      <c r="N193" s="41"/>
      <c r="O193" s="41"/>
      <c r="P193" s="42">
        <f t="shared" si="5"/>
        <v>0</v>
      </c>
      <c r="Q193" s="43" t="str">
        <f>IF(ISERROR(VLOOKUP(P193,'Ops - BB Bank'!$B$1:$B$5000,1,FALSE)),"","X")</f>
        <v/>
      </c>
      <c r="R193" s="43"/>
    </row>
    <row r="194" spans="5:18">
      <c r="E194" s="38"/>
      <c r="F194" s="39"/>
      <c r="G194" s="38"/>
      <c r="H194" s="38"/>
      <c r="I194" s="38"/>
      <c r="J194" s="38"/>
      <c r="K194" s="40"/>
      <c r="L194" s="38"/>
      <c r="M194" s="41"/>
      <c r="N194" s="41"/>
      <c r="O194" s="41"/>
      <c r="P194" s="42">
        <f t="shared" si="5"/>
        <v>0</v>
      </c>
      <c r="Q194" s="43" t="str">
        <f>IF(ISERROR(VLOOKUP(P194,'Ops - BB Bank'!$B$1:$B$5000,1,FALSE)),"","X")</f>
        <v/>
      </c>
      <c r="R194" s="43"/>
    </row>
    <row r="195" spans="5:18">
      <c r="E195" s="38"/>
      <c r="F195" s="39"/>
      <c r="G195" s="38"/>
      <c r="H195" s="38"/>
      <c r="I195" s="38"/>
      <c r="J195" s="38"/>
      <c r="K195" s="40"/>
      <c r="L195" s="38"/>
      <c r="M195" s="41"/>
      <c r="N195" s="41"/>
      <c r="O195" s="41"/>
      <c r="P195" s="42">
        <f t="shared" si="5"/>
        <v>0</v>
      </c>
      <c r="Q195" s="43" t="str">
        <f>IF(ISERROR(VLOOKUP(P195,'Ops - BB Bank'!$B$1:$B$5000,1,FALSE)),"","X")</f>
        <v/>
      </c>
      <c r="R195" s="43"/>
    </row>
    <row r="196" spans="5:18">
      <c r="E196" s="38"/>
      <c r="F196" s="39"/>
      <c r="G196" s="38"/>
      <c r="H196" s="38"/>
      <c r="I196" s="38"/>
      <c r="J196" s="38"/>
      <c r="K196" s="40"/>
      <c r="L196" s="38"/>
      <c r="M196" s="41"/>
      <c r="N196" s="41"/>
      <c r="O196" s="41"/>
      <c r="P196" s="42">
        <f t="shared" si="5"/>
        <v>0</v>
      </c>
      <c r="Q196" s="43" t="str">
        <f>IF(ISERROR(VLOOKUP(P196,'Ops - BB Bank'!$B$1:$B$5000,1,FALSE)),"","X")</f>
        <v/>
      </c>
      <c r="R196" s="43"/>
    </row>
    <row r="197" spans="5:18">
      <c r="E197" s="38"/>
      <c r="F197" s="39"/>
      <c r="G197" s="38"/>
      <c r="H197" s="38"/>
      <c r="I197" s="38"/>
      <c r="J197" s="38"/>
      <c r="K197" s="40"/>
      <c r="L197" s="38"/>
      <c r="M197" s="41"/>
      <c r="N197" s="41"/>
      <c r="O197" s="41"/>
      <c r="P197" s="42">
        <f t="shared" si="5"/>
        <v>0</v>
      </c>
      <c r="Q197" s="43" t="str">
        <f>IF(ISERROR(VLOOKUP(P197,'Ops - BB Bank'!$B$1:$B$5000,1,FALSE)),"","X")</f>
        <v/>
      </c>
      <c r="R197" s="43"/>
    </row>
    <row r="198" spans="5:18">
      <c r="E198" s="38"/>
      <c r="F198" s="39"/>
      <c r="G198" s="38"/>
      <c r="H198" s="38"/>
      <c r="I198" s="38"/>
      <c r="J198" s="38"/>
      <c r="K198" s="40"/>
      <c r="L198" s="38"/>
      <c r="M198" s="41"/>
      <c r="N198" s="41"/>
      <c r="O198" s="41"/>
      <c r="P198" s="42">
        <f t="shared" si="5"/>
        <v>0</v>
      </c>
      <c r="Q198" s="43" t="str">
        <f>IF(ISERROR(VLOOKUP(P198,'Ops - BB Bank'!$B$1:$B$5000,1,FALSE)),"","X")</f>
        <v/>
      </c>
      <c r="R198" s="43"/>
    </row>
    <row r="199" spans="5:18">
      <c r="E199" s="38"/>
      <c r="F199" s="39"/>
      <c r="G199" s="38"/>
      <c r="H199" s="38"/>
      <c r="I199" s="38"/>
      <c r="J199" s="38"/>
      <c r="K199" s="40"/>
      <c r="L199" s="38"/>
      <c r="M199" s="41"/>
      <c r="N199" s="41"/>
      <c r="O199" s="41"/>
      <c r="P199" s="42">
        <f t="shared" si="5"/>
        <v>0</v>
      </c>
      <c r="Q199" s="43" t="str">
        <f>IF(ISERROR(VLOOKUP(P199,'Ops - BB Bank'!$B$1:$B$5000,1,FALSE)),"","X")</f>
        <v/>
      </c>
      <c r="R199" s="43"/>
    </row>
    <row r="200" spans="5:18">
      <c r="E200" s="38"/>
      <c r="F200" s="39"/>
      <c r="G200" s="38"/>
      <c r="H200" s="38"/>
      <c r="I200" s="38"/>
      <c r="J200" s="38"/>
      <c r="K200" s="40"/>
      <c r="L200" s="38"/>
      <c r="M200" s="41"/>
      <c r="N200" s="41"/>
      <c r="O200" s="41"/>
      <c r="P200" s="42">
        <f t="shared" si="5"/>
        <v>0</v>
      </c>
      <c r="Q200" s="43" t="str">
        <f>IF(ISERROR(VLOOKUP(P200,'Ops - BB Bank'!$B$1:$B$5000,1,FALSE)),"","X")</f>
        <v/>
      </c>
      <c r="R200" s="43"/>
    </row>
    <row r="201" spans="5:18">
      <c r="E201" s="38"/>
      <c r="F201" s="39"/>
      <c r="G201" s="38"/>
      <c r="H201" s="38"/>
      <c r="I201" s="38"/>
      <c r="J201" s="38"/>
      <c r="K201" s="40"/>
      <c r="L201" s="38"/>
      <c r="M201" s="41"/>
      <c r="N201" s="41"/>
      <c r="O201" s="41"/>
      <c r="P201" s="42">
        <f t="shared" si="5"/>
        <v>0</v>
      </c>
      <c r="Q201" s="43" t="str">
        <f>IF(ISERROR(VLOOKUP(P201,'Ops - BB Bank'!$B$1:$B$5000,1,FALSE)),"","X")</f>
        <v/>
      </c>
      <c r="R201" s="43"/>
    </row>
    <row r="202" spans="5:18">
      <c r="E202" s="38"/>
      <c r="F202" s="39"/>
      <c r="G202" s="38"/>
      <c r="H202" s="38"/>
      <c r="I202" s="38"/>
      <c r="J202" s="38"/>
      <c r="K202" s="40"/>
      <c r="L202" s="38"/>
      <c r="M202" s="41"/>
      <c r="N202" s="41"/>
      <c r="O202" s="41"/>
      <c r="P202" s="42">
        <f t="shared" si="5"/>
        <v>0</v>
      </c>
      <c r="Q202" s="43" t="str">
        <f>IF(ISERROR(VLOOKUP(P202,'Ops - BB Bank'!$B$1:$B$5000,1,FALSE)),"","X")</f>
        <v/>
      </c>
      <c r="R202" s="43"/>
    </row>
    <row r="203" spans="5:18">
      <c r="E203" s="38"/>
      <c r="F203" s="39"/>
      <c r="G203" s="38"/>
      <c r="H203" s="38"/>
      <c r="I203" s="38"/>
      <c r="J203" s="38"/>
      <c r="K203" s="40"/>
      <c r="L203" s="38"/>
      <c r="M203" s="41"/>
      <c r="N203" s="41"/>
      <c r="O203" s="41"/>
      <c r="P203" s="42">
        <f t="shared" si="5"/>
        <v>0</v>
      </c>
      <c r="Q203" s="43" t="str">
        <f>IF(ISERROR(VLOOKUP(P203,'Ops - BB Bank'!$B$1:$B$5000,1,FALSE)),"","X")</f>
        <v/>
      </c>
      <c r="R203" s="43"/>
    </row>
    <row r="204" spans="5:18">
      <c r="E204" s="38"/>
      <c r="F204" s="39"/>
      <c r="G204" s="38"/>
      <c r="H204" s="38"/>
      <c r="I204" s="38"/>
      <c r="J204" s="38"/>
      <c r="K204" s="40"/>
      <c r="L204" s="38"/>
      <c r="M204" s="41"/>
      <c r="N204" s="41"/>
      <c r="O204" s="41"/>
      <c r="P204" s="42">
        <f t="shared" si="5"/>
        <v>0</v>
      </c>
      <c r="Q204" s="43" t="str">
        <f>IF(ISERROR(VLOOKUP(P204,'Ops - BB Bank'!$B$1:$B$5000,1,FALSE)),"","X")</f>
        <v/>
      </c>
      <c r="R204" s="43"/>
    </row>
    <row r="205" spans="5:18">
      <c r="E205" s="38"/>
      <c r="F205" s="39"/>
      <c r="G205" s="38"/>
      <c r="H205" s="38"/>
      <c r="I205" s="38"/>
      <c r="J205" s="38"/>
      <c r="K205" s="40"/>
      <c r="L205" s="38"/>
      <c r="M205" s="41"/>
      <c r="N205" s="41"/>
      <c r="O205" s="41"/>
      <c r="P205" s="42">
        <f t="shared" si="5"/>
        <v>0</v>
      </c>
      <c r="Q205" s="43" t="str">
        <f>IF(ISERROR(VLOOKUP(P205,'Ops - BB Bank'!$B$1:$B$5000,1,FALSE)),"","X")</f>
        <v/>
      </c>
      <c r="R205" s="43"/>
    </row>
    <row r="206" spans="5:18">
      <c r="E206" s="38"/>
      <c r="F206" s="39"/>
      <c r="G206" s="38"/>
      <c r="H206" s="38"/>
      <c r="I206" s="38"/>
      <c r="J206" s="38"/>
      <c r="K206" s="40"/>
      <c r="L206" s="38"/>
      <c r="M206" s="41"/>
      <c r="N206" s="41"/>
      <c r="O206" s="41"/>
      <c r="P206" s="42">
        <f t="shared" si="5"/>
        <v>0</v>
      </c>
      <c r="Q206" s="43" t="str">
        <f>IF(ISERROR(VLOOKUP(P206,'Ops - BB Bank'!$B$1:$B$5000,1,FALSE)),"","X")</f>
        <v/>
      </c>
      <c r="R206" s="43"/>
    </row>
    <row r="207" spans="5:18">
      <c r="E207" s="38"/>
      <c r="F207" s="39"/>
      <c r="G207" s="38"/>
      <c r="H207" s="38"/>
      <c r="I207" s="38"/>
      <c r="J207" s="38"/>
      <c r="K207" s="40"/>
      <c r="L207" s="38"/>
      <c r="M207" s="41"/>
      <c r="N207" s="41"/>
      <c r="O207" s="41"/>
      <c r="P207" s="42">
        <f t="shared" si="5"/>
        <v>0</v>
      </c>
      <c r="Q207" s="43" t="str">
        <f>IF(ISERROR(VLOOKUP(P207,'Ops - BB Bank'!$B$1:$B$5000,1,FALSE)),"","X")</f>
        <v/>
      </c>
      <c r="R207" s="43"/>
    </row>
    <row r="208" spans="5:18">
      <c r="E208" s="38"/>
      <c r="F208" s="39"/>
      <c r="G208" s="38"/>
      <c r="H208" s="38"/>
      <c r="I208" s="38"/>
      <c r="J208" s="38"/>
      <c r="K208" s="40"/>
      <c r="L208" s="38"/>
      <c r="M208" s="41"/>
      <c r="N208" s="41"/>
      <c r="O208" s="41"/>
      <c r="P208" s="42">
        <f t="shared" si="5"/>
        <v>0</v>
      </c>
      <c r="Q208" s="43" t="str">
        <f>IF(ISERROR(VLOOKUP(P208,'Ops - BB Bank'!$B$1:$B$5000,1,FALSE)),"","X")</f>
        <v/>
      </c>
      <c r="R208" s="43"/>
    </row>
    <row r="209" spans="5:18">
      <c r="E209" s="38"/>
      <c r="F209" s="39"/>
      <c r="G209" s="38"/>
      <c r="H209" s="38"/>
      <c r="I209" s="38"/>
      <c r="J209" s="38"/>
      <c r="K209" s="40"/>
      <c r="L209" s="38"/>
      <c r="M209" s="41"/>
      <c r="N209" s="41"/>
      <c r="O209" s="41"/>
      <c r="P209" s="42">
        <f t="shared" si="5"/>
        <v>0</v>
      </c>
      <c r="Q209" s="43" t="str">
        <f>IF(ISERROR(VLOOKUP(P209,'Ops - BB Bank'!$B$1:$B$5000,1,FALSE)),"","X")</f>
        <v/>
      </c>
      <c r="R209" s="43"/>
    </row>
    <row r="210" spans="5:18">
      <c r="E210" s="38"/>
      <c r="F210" s="39"/>
      <c r="G210" s="38"/>
      <c r="H210" s="38"/>
      <c r="I210" s="38"/>
      <c r="J210" s="38"/>
      <c r="K210" s="40"/>
      <c r="L210" s="38"/>
      <c r="M210" s="41"/>
      <c r="N210" s="41"/>
      <c r="O210" s="41"/>
      <c r="P210" s="42">
        <f t="shared" si="5"/>
        <v>0</v>
      </c>
      <c r="Q210" s="43" t="str">
        <f>IF(ISERROR(VLOOKUP(P210,'Ops - BB Bank'!$B$1:$B$5000,1,FALSE)),"","X")</f>
        <v/>
      </c>
      <c r="R210" s="43"/>
    </row>
    <row r="211" spans="5:18">
      <c r="E211" s="38"/>
      <c r="F211" s="39"/>
      <c r="G211" s="38"/>
      <c r="H211" s="38"/>
      <c r="I211" s="38"/>
      <c r="J211" s="38"/>
      <c r="K211" s="40"/>
      <c r="L211" s="38"/>
      <c r="M211" s="41"/>
      <c r="N211" s="41"/>
      <c r="O211" s="41"/>
      <c r="P211" s="42">
        <f t="shared" si="5"/>
        <v>0</v>
      </c>
      <c r="Q211" s="43" t="str">
        <f>IF(ISERROR(VLOOKUP(P211,'Ops - BB Bank'!$B$1:$B$5000,1,FALSE)),"","X")</f>
        <v/>
      </c>
      <c r="R211" s="43"/>
    </row>
    <row r="212" spans="5:18">
      <c r="E212" s="38"/>
      <c r="F212" s="39"/>
      <c r="G212" s="38"/>
      <c r="H212" s="38"/>
      <c r="I212" s="38"/>
      <c r="J212" s="38"/>
      <c r="K212" s="40"/>
      <c r="L212" s="38"/>
      <c r="M212" s="41"/>
      <c r="N212" s="41"/>
      <c r="O212" s="41"/>
      <c r="P212" s="42">
        <f t="shared" si="5"/>
        <v>0</v>
      </c>
      <c r="Q212" s="43" t="str">
        <f>IF(ISERROR(VLOOKUP(P212,'Ops - BB Bank'!$B$1:$B$5000,1,FALSE)),"","X")</f>
        <v/>
      </c>
      <c r="R212" s="43"/>
    </row>
    <row r="213" spans="5:18">
      <c r="E213" s="38"/>
      <c r="F213" s="39"/>
      <c r="G213" s="38"/>
      <c r="H213" s="38"/>
      <c r="I213" s="38"/>
      <c r="J213" s="38"/>
      <c r="K213" s="40"/>
      <c r="L213" s="38"/>
      <c r="M213" s="41"/>
      <c r="N213" s="41"/>
      <c r="O213" s="41"/>
      <c r="P213" s="42">
        <f t="shared" si="5"/>
        <v>0</v>
      </c>
      <c r="Q213" s="43" t="str">
        <f>IF(ISERROR(VLOOKUP(P213,'Ops - BB Bank'!$B$1:$B$5000,1,FALSE)),"","X")</f>
        <v/>
      </c>
      <c r="R213" s="43"/>
    </row>
    <row r="214" spans="5:18">
      <c r="E214" s="38"/>
      <c r="F214" s="39"/>
      <c r="G214" s="38"/>
      <c r="H214" s="38"/>
      <c r="I214" s="38"/>
      <c r="J214" s="38"/>
      <c r="K214" s="40"/>
      <c r="L214" s="38"/>
      <c r="M214" s="41"/>
      <c r="N214" s="41"/>
      <c r="O214" s="41"/>
      <c r="P214" s="42">
        <f t="shared" si="5"/>
        <v>0</v>
      </c>
      <c r="Q214" s="43" t="str">
        <f>IF(ISERROR(VLOOKUP(P214,'Ops - BB Bank'!$B$1:$B$5000,1,FALSE)),"","X")</f>
        <v/>
      </c>
      <c r="R214" s="43"/>
    </row>
    <row r="215" spans="5:18">
      <c r="E215" s="38"/>
      <c r="F215" s="39"/>
      <c r="G215" s="38"/>
      <c r="H215" s="38"/>
      <c r="I215" s="38"/>
      <c r="J215" s="38"/>
      <c r="K215" s="40"/>
      <c r="L215" s="38"/>
      <c r="M215" s="41"/>
      <c r="N215" s="41"/>
      <c r="O215" s="41"/>
      <c r="P215" s="42">
        <f t="shared" si="5"/>
        <v>0</v>
      </c>
      <c r="Q215" s="43" t="str">
        <f>IF(ISERROR(VLOOKUP(P215,'Ops - BB Bank'!$B$1:$B$5000,1,FALSE)),"","X")</f>
        <v/>
      </c>
      <c r="R215" s="43"/>
    </row>
    <row r="216" spans="5:18">
      <c r="E216" s="38"/>
      <c r="F216" s="39"/>
      <c r="G216" s="38"/>
      <c r="H216" s="38"/>
      <c r="I216" s="38"/>
      <c r="J216" s="38"/>
      <c r="K216" s="40"/>
      <c r="L216" s="38"/>
      <c r="M216" s="41"/>
      <c r="N216" s="41"/>
      <c r="O216" s="41"/>
      <c r="P216" s="42">
        <f t="shared" si="5"/>
        <v>0</v>
      </c>
      <c r="Q216" s="43" t="str">
        <f>IF(ISERROR(VLOOKUP(P216,'Ops - BB Bank'!$B$1:$B$5000,1,FALSE)),"","X")</f>
        <v/>
      </c>
      <c r="R216" s="43"/>
    </row>
    <row r="217" spans="5:18">
      <c r="E217" s="38"/>
      <c r="F217" s="39"/>
      <c r="G217" s="38"/>
      <c r="H217" s="38"/>
      <c r="I217" s="38"/>
      <c r="J217" s="38"/>
      <c r="K217" s="40"/>
      <c r="L217" s="38"/>
      <c r="M217" s="41"/>
      <c r="N217" s="41"/>
      <c r="O217" s="41"/>
      <c r="P217" s="42">
        <f t="shared" si="5"/>
        <v>0</v>
      </c>
      <c r="Q217" s="43" t="str">
        <f>IF(ISERROR(VLOOKUP(P217,'Ops - BB Bank'!$B$1:$B$5000,1,FALSE)),"","X")</f>
        <v/>
      </c>
      <c r="R217" s="43"/>
    </row>
    <row r="218" spans="5:18">
      <c r="E218" s="38"/>
      <c r="F218" s="39"/>
      <c r="G218" s="38"/>
      <c r="H218" s="38"/>
      <c r="I218" s="38"/>
      <c r="J218" s="38"/>
      <c r="K218" s="40"/>
      <c r="L218" s="38"/>
      <c r="M218" s="41"/>
      <c r="N218" s="41"/>
      <c r="O218" s="41"/>
      <c r="P218" s="42">
        <f t="shared" si="5"/>
        <v>0</v>
      </c>
      <c r="Q218" s="43" t="str">
        <f>IF(ISERROR(VLOOKUP(P218,'Ops - BB Bank'!$B$1:$B$5000,1,FALSE)),"","X")</f>
        <v/>
      </c>
      <c r="R218" s="43"/>
    </row>
    <row r="219" spans="5:18">
      <c r="E219" s="38"/>
      <c r="F219" s="39"/>
      <c r="G219" s="38"/>
      <c r="H219" s="38"/>
      <c r="I219" s="38"/>
      <c r="J219" s="38"/>
      <c r="K219" s="40"/>
      <c r="L219" s="38"/>
      <c r="M219" s="41"/>
      <c r="N219" s="41"/>
      <c r="O219" s="41"/>
      <c r="P219" s="42">
        <f t="shared" ref="P219:P240" si="6">G219*1</f>
        <v>0</v>
      </c>
      <c r="Q219" s="43" t="str">
        <f>IF(ISERROR(VLOOKUP(P219,'Ops - BB Bank'!$B$1:$B$5000,1,FALSE)),"","X")</f>
        <v/>
      </c>
      <c r="R219" s="43"/>
    </row>
    <row r="220" spans="5:18">
      <c r="E220" s="38"/>
      <c r="F220" s="39"/>
      <c r="G220" s="38"/>
      <c r="H220" s="38"/>
      <c r="I220" s="38"/>
      <c r="J220" s="38"/>
      <c r="K220" s="40"/>
      <c r="L220" s="38"/>
      <c r="M220" s="41"/>
      <c r="N220" s="41"/>
      <c r="O220" s="41"/>
      <c r="P220" s="42">
        <f t="shared" si="6"/>
        <v>0</v>
      </c>
      <c r="Q220" s="43" t="str">
        <f>IF(ISERROR(VLOOKUP(P220,'Ops - BB Bank'!$B$1:$B$5000,1,FALSE)),"","X")</f>
        <v/>
      </c>
      <c r="R220" s="43"/>
    </row>
    <row r="221" spans="5:18">
      <c r="E221" s="38"/>
      <c r="F221" s="39"/>
      <c r="G221" s="38"/>
      <c r="H221" s="38"/>
      <c r="I221" s="38"/>
      <c r="J221" s="38"/>
      <c r="K221" s="40"/>
      <c r="L221" s="38"/>
      <c r="M221" s="41"/>
      <c r="N221" s="41"/>
      <c r="O221" s="41"/>
      <c r="P221" s="42">
        <f t="shared" si="6"/>
        <v>0</v>
      </c>
      <c r="Q221" s="43" t="str">
        <f>IF(ISERROR(VLOOKUP(P221,'Ops - BB Bank'!$B$1:$B$5000,1,FALSE)),"","X")</f>
        <v/>
      </c>
      <c r="R221" s="43"/>
    </row>
    <row r="222" spans="5:18">
      <c r="E222" s="38"/>
      <c r="F222" s="39"/>
      <c r="G222" s="38"/>
      <c r="H222" s="38"/>
      <c r="I222" s="38"/>
      <c r="J222" s="38"/>
      <c r="K222" s="40"/>
      <c r="L222" s="38"/>
      <c r="M222" s="41"/>
      <c r="N222" s="41"/>
      <c r="O222" s="41"/>
      <c r="P222" s="42">
        <f t="shared" si="6"/>
        <v>0</v>
      </c>
      <c r="Q222" s="43" t="str">
        <f>IF(ISERROR(VLOOKUP(P222,'Ops - BB Bank'!$B$1:$B$5000,1,FALSE)),"","X")</f>
        <v/>
      </c>
      <c r="R222" s="43"/>
    </row>
    <row r="223" spans="5:18">
      <c r="E223" s="38"/>
      <c r="F223" s="39"/>
      <c r="G223" s="38"/>
      <c r="H223" s="38"/>
      <c r="I223" s="38"/>
      <c r="J223" s="38"/>
      <c r="K223" s="40"/>
      <c r="L223" s="38"/>
      <c r="M223" s="41"/>
      <c r="N223" s="41"/>
      <c r="O223" s="41"/>
      <c r="P223" s="42">
        <f t="shared" si="6"/>
        <v>0</v>
      </c>
      <c r="Q223" s="43" t="str">
        <f>IF(ISERROR(VLOOKUP(P223,'Ops - BB Bank'!$B$1:$B$5000,1,FALSE)),"","X")</f>
        <v/>
      </c>
      <c r="R223" s="43"/>
    </row>
    <row r="224" spans="5:18">
      <c r="E224" s="38"/>
      <c r="F224" s="39"/>
      <c r="G224" s="38"/>
      <c r="H224" s="38"/>
      <c r="I224" s="38"/>
      <c r="J224" s="38"/>
      <c r="K224" s="40"/>
      <c r="L224" s="38"/>
      <c r="M224" s="41"/>
      <c r="N224" s="41"/>
      <c r="O224" s="41"/>
      <c r="P224" s="42">
        <f t="shared" si="6"/>
        <v>0</v>
      </c>
      <c r="Q224" s="43" t="str">
        <f>IF(ISERROR(VLOOKUP(P224,'Ops - BB Bank'!$B$1:$B$5000,1,FALSE)),"","X")</f>
        <v/>
      </c>
      <c r="R224" s="43"/>
    </row>
    <row r="225" spans="5:18">
      <c r="E225" s="38"/>
      <c r="F225" s="39"/>
      <c r="G225" s="38"/>
      <c r="H225" s="38"/>
      <c r="I225" s="38"/>
      <c r="J225" s="38"/>
      <c r="K225" s="40"/>
      <c r="L225" s="38"/>
      <c r="M225" s="41"/>
      <c r="N225" s="41"/>
      <c r="O225" s="41"/>
      <c r="P225" s="42">
        <f t="shared" si="6"/>
        <v>0</v>
      </c>
      <c r="Q225" s="43" t="str">
        <f>IF(ISERROR(VLOOKUP(P225,'Ops - BB Bank'!$B$1:$B$5000,1,FALSE)),"","X")</f>
        <v/>
      </c>
      <c r="R225" s="43"/>
    </row>
    <row r="226" spans="5:18">
      <c r="E226" s="38"/>
      <c r="F226" s="39"/>
      <c r="G226" s="38"/>
      <c r="H226" s="38"/>
      <c r="I226" s="38"/>
      <c r="J226" s="38"/>
      <c r="K226" s="40"/>
      <c r="L226" s="38"/>
      <c r="M226" s="41"/>
      <c r="N226" s="41"/>
      <c r="O226" s="41"/>
      <c r="P226" s="42">
        <f t="shared" si="6"/>
        <v>0</v>
      </c>
      <c r="Q226" s="43" t="str">
        <f>IF(ISERROR(VLOOKUP(P226,'Ops - BB Bank'!$B$1:$B$5000,1,FALSE)),"","X")</f>
        <v/>
      </c>
      <c r="R226" s="43"/>
    </row>
    <row r="227" spans="5:18">
      <c r="E227" s="38"/>
      <c r="F227" s="39"/>
      <c r="G227" s="38"/>
      <c r="H227" s="38"/>
      <c r="I227" s="38"/>
      <c r="J227" s="38"/>
      <c r="K227" s="40"/>
      <c r="L227" s="38"/>
      <c r="M227" s="41"/>
      <c r="N227" s="41"/>
      <c r="O227" s="41"/>
      <c r="P227" s="42">
        <f t="shared" si="6"/>
        <v>0</v>
      </c>
      <c r="Q227" s="43" t="str">
        <f>IF(ISERROR(VLOOKUP(P227,'Ops - BB Bank'!$B$1:$B$5000,1,FALSE)),"","X")</f>
        <v/>
      </c>
      <c r="R227" s="43"/>
    </row>
    <row r="228" spans="5:18">
      <c r="E228" s="38"/>
      <c r="F228" s="39"/>
      <c r="G228" s="38"/>
      <c r="H228" s="38"/>
      <c r="I228" s="38"/>
      <c r="J228" s="38"/>
      <c r="K228" s="40"/>
      <c r="L228" s="38"/>
      <c r="M228" s="41"/>
      <c r="N228" s="41"/>
      <c r="O228" s="41"/>
      <c r="P228" s="42">
        <f t="shared" si="6"/>
        <v>0</v>
      </c>
      <c r="Q228" s="43" t="str">
        <f>IF(ISERROR(VLOOKUP(P228,'Ops - BB Bank'!$B$1:$B$5000,1,FALSE)),"","X")</f>
        <v/>
      </c>
      <c r="R228" s="43"/>
    </row>
    <row r="229" spans="5:18">
      <c r="E229" s="38"/>
      <c r="F229" s="39"/>
      <c r="G229" s="38"/>
      <c r="H229" s="38"/>
      <c r="I229" s="38"/>
      <c r="J229" s="38"/>
      <c r="K229" s="40"/>
      <c r="L229" s="38"/>
      <c r="M229" s="41"/>
      <c r="N229" s="41"/>
      <c r="O229" s="41"/>
      <c r="P229" s="42">
        <f t="shared" si="6"/>
        <v>0</v>
      </c>
      <c r="Q229" s="43" t="str">
        <f>IF(ISERROR(VLOOKUP(P229,'Ops - BB Bank'!$B$1:$B$5000,1,FALSE)),"","X")</f>
        <v/>
      </c>
      <c r="R229" s="43"/>
    </row>
    <row r="230" spans="5:18">
      <c r="E230" s="38"/>
      <c r="F230" s="39"/>
      <c r="G230" s="38"/>
      <c r="H230" s="38"/>
      <c r="I230" s="38"/>
      <c r="J230" s="38"/>
      <c r="K230" s="40"/>
      <c r="L230" s="38"/>
      <c r="M230" s="41"/>
      <c r="N230" s="41"/>
      <c r="O230" s="41"/>
      <c r="P230" s="42">
        <f t="shared" si="6"/>
        <v>0</v>
      </c>
      <c r="Q230" s="43" t="str">
        <f>IF(ISERROR(VLOOKUP(P230,'Ops - BB Bank'!$B$1:$B$5000,1,FALSE)),"","X")</f>
        <v/>
      </c>
      <c r="R230" s="43"/>
    </row>
    <row r="231" spans="5:18">
      <c r="E231" s="38"/>
      <c r="F231" s="39"/>
      <c r="G231" s="38"/>
      <c r="H231" s="38"/>
      <c r="I231" s="38"/>
      <c r="J231" s="38"/>
      <c r="K231" s="40"/>
      <c r="L231" s="38"/>
      <c r="M231" s="41"/>
      <c r="N231" s="41"/>
      <c r="O231" s="41"/>
      <c r="P231" s="42">
        <f t="shared" si="6"/>
        <v>0</v>
      </c>
      <c r="Q231" s="43" t="str">
        <f>IF(ISERROR(VLOOKUP(P231,'Ops - BB Bank'!$B$1:$B$5000,1,FALSE)),"","X")</f>
        <v/>
      </c>
      <c r="R231" s="43"/>
    </row>
    <row r="232" spans="5:18">
      <c r="E232" s="38"/>
      <c r="F232" s="39"/>
      <c r="G232" s="38"/>
      <c r="H232" s="38"/>
      <c r="I232" s="38"/>
      <c r="J232" s="38"/>
      <c r="K232" s="40"/>
      <c r="L232" s="38"/>
      <c r="M232" s="41"/>
      <c r="N232" s="41"/>
      <c r="O232" s="41"/>
      <c r="P232" s="42">
        <f t="shared" si="6"/>
        <v>0</v>
      </c>
      <c r="Q232" s="43" t="str">
        <f>IF(ISERROR(VLOOKUP(P232,'Ops - BB Bank'!$B$1:$B$5000,1,FALSE)),"","X")</f>
        <v/>
      </c>
      <c r="R232" s="43"/>
    </row>
    <row r="233" spans="5:18">
      <c r="E233" s="38"/>
      <c r="F233" s="39"/>
      <c r="G233" s="38"/>
      <c r="H233" s="38"/>
      <c r="I233" s="38"/>
      <c r="J233" s="38"/>
      <c r="K233" s="40"/>
      <c r="L233" s="38"/>
      <c r="M233" s="41"/>
      <c r="N233" s="41"/>
      <c r="O233" s="41"/>
      <c r="P233" s="42">
        <f t="shared" si="6"/>
        <v>0</v>
      </c>
      <c r="Q233" s="43" t="str">
        <f>IF(ISERROR(VLOOKUP(P233,'Ops - BB Bank'!$B$1:$B$5000,1,FALSE)),"","X")</f>
        <v/>
      </c>
      <c r="R233" s="43"/>
    </row>
    <row r="234" spans="5:18">
      <c r="E234" s="38"/>
      <c r="F234" s="39"/>
      <c r="G234" s="38"/>
      <c r="H234" s="38"/>
      <c r="I234" s="38"/>
      <c r="J234" s="38"/>
      <c r="K234" s="40"/>
      <c r="L234" s="38"/>
      <c r="M234" s="41"/>
      <c r="N234" s="41"/>
      <c r="O234" s="41"/>
      <c r="P234" s="42">
        <f t="shared" si="6"/>
        <v>0</v>
      </c>
      <c r="Q234" s="43" t="str">
        <f>IF(ISERROR(VLOOKUP(P234,'Ops - BB Bank'!$B$1:$B$5000,1,FALSE)),"","X")</f>
        <v/>
      </c>
      <c r="R234" s="43"/>
    </row>
    <row r="235" spans="5:18">
      <c r="E235" s="38"/>
      <c r="F235" s="39"/>
      <c r="G235" s="38"/>
      <c r="H235" s="38"/>
      <c r="I235" s="38"/>
      <c r="J235" s="38"/>
      <c r="K235" s="40"/>
      <c r="L235" s="38"/>
      <c r="M235" s="41"/>
      <c r="N235" s="41"/>
      <c r="O235" s="41"/>
      <c r="P235" s="42">
        <f t="shared" si="6"/>
        <v>0</v>
      </c>
      <c r="Q235" s="43" t="str">
        <f>IF(ISERROR(VLOOKUP(P235,'Ops - BB Bank'!$B$1:$B$5000,1,FALSE)),"","X")</f>
        <v/>
      </c>
      <c r="R235" s="43"/>
    </row>
    <row r="236" spans="5:18">
      <c r="E236" s="38"/>
      <c r="F236" s="39"/>
      <c r="G236" s="38"/>
      <c r="H236" s="38"/>
      <c r="I236" s="38"/>
      <c r="J236" s="38"/>
      <c r="K236" s="40"/>
      <c r="L236" s="38"/>
      <c r="M236" s="41"/>
      <c r="N236" s="41"/>
      <c r="O236" s="41"/>
      <c r="P236" s="42">
        <f t="shared" si="6"/>
        <v>0</v>
      </c>
      <c r="Q236" s="43" t="str">
        <f>IF(ISERROR(VLOOKUP(P236,'Ops - BB Bank'!$B$1:$B$5000,1,FALSE)),"","X")</f>
        <v/>
      </c>
      <c r="R236" s="43"/>
    </row>
    <row r="237" spans="5:18">
      <c r="E237" s="38"/>
      <c r="F237" s="39"/>
      <c r="G237" s="38"/>
      <c r="H237" s="38"/>
      <c r="I237" s="38"/>
      <c r="J237" s="38"/>
      <c r="K237" s="40"/>
      <c r="L237" s="38"/>
      <c r="M237" s="41"/>
      <c r="N237" s="41"/>
      <c r="O237" s="41"/>
      <c r="P237" s="42">
        <f t="shared" si="6"/>
        <v>0</v>
      </c>
      <c r="Q237" s="43" t="str">
        <f>IF(ISERROR(VLOOKUP(P237,'Ops - BB Bank'!$B$1:$B$5000,1,FALSE)),"","X")</f>
        <v/>
      </c>
      <c r="R237" s="43"/>
    </row>
    <row r="238" spans="5:18">
      <c r="E238" s="38"/>
      <c r="F238" s="39"/>
      <c r="G238" s="38"/>
      <c r="H238" s="38"/>
      <c r="I238" s="38"/>
      <c r="J238" s="38"/>
      <c r="K238" s="40"/>
      <c r="L238" s="38"/>
      <c r="M238" s="41"/>
      <c r="N238" s="41"/>
      <c r="O238" s="41"/>
      <c r="P238" s="42">
        <f t="shared" si="6"/>
        <v>0</v>
      </c>
      <c r="Q238" s="43" t="str">
        <f>IF(ISERROR(VLOOKUP(P238,'Ops - BB Bank'!$B$1:$B$5000,1,FALSE)),"","X")</f>
        <v/>
      </c>
      <c r="R238" s="43"/>
    </row>
    <row r="239" spans="5:18">
      <c r="E239" s="38"/>
      <c r="F239" s="39"/>
      <c r="G239" s="38"/>
      <c r="H239" s="38"/>
      <c r="I239" s="38"/>
      <c r="J239" s="38"/>
      <c r="K239" s="40"/>
      <c r="L239" s="38"/>
      <c r="M239" s="41"/>
      <c r="N239" s="41"/>
      <c r="O239" s="41"/>
      <c r="P239" s="42">
        <f t="shared" si="6"/>
        <v>0</v>
      </c>
      <c r="Q239" s="43" t="str">
        <f>IF(ISERROR(VLOOKUP(P239,'Ops - BB Bank'!$B$1:$B$5000,1,FALSE)),"","X")</f>
        <v/>
      </c>
      <c r="R239" s="43"/>
    </row>
    <row r="240" spans="5:18">
      <c r="E240" s="38"/>
      <c r="F240" s="39"/>
      <c r="G240" s="38"/>
      <c r="H240" s="38"/>
      <c r="I240" s="38"/>
      <c r="J240" s="38"/>
      <c r="K240" s="40"/>
      <c r="L240" s="38"/>
      <c r="M240" s="41"/>
      <c r="N240" s="41"/>
      <c r="O240" s="41"/>
      <c r="P240" s="42">
        <f t="shared" si="6"/>
        <v>0</v>
      </c>
      <c r="Q240" s="43" t="str">
        <f>IF(ISERROR(VLOOKUP(P240,'Ops - BB Bank'!$B$1:$B$5000,1,FALSE)),"","X")</f>
        <v/>
      </c>
      <c r="R240" s="43"/>
    </row>
    <row r="241" spans="5:18">
      <c r="E241" s="38"/>
      <c r="F241" s="39"/>
      <c r="G241" s="38"/>
      <c r="H241" s="38"/>
      <c r="I241" s="38"/>
      <c r="J241" s="38"/>
      <c r="K241" s="40"/>
      <c r="L241" s="38"/>
      <c r="M241" s="41"/>
      <c r="N241" s="41"/>
      <c r="O241" s="41"/>
      <c r="P241" s="42"/>
      <c r="Q241" s="43"/>
      <c r="R241" s="43"/>
    </row>
    <row r="242" spans="5:18">
      <c r="E242" s="38"/>
      <c r="F242" s="39"/>
      <c r="G242" s="38"/>
      <c r="H242" s="38"/>
      <c r="I242" s="38"/>
      <c r="J242" s="38"/>
      <c r="K242" s="40"/>
      <c r="L242" s="38"/>
      <c r="M242" s="41"/>
      <c r="N242" s="41"/>
      <c r="O242" s="41"/>
      <c r="P242" s="42"/>
      <c r="Q242" s="43"/>
      <c r="R242" s="43"/>
    </row>
    <row r="243" spans="5:18">
      <c r="E243" s="38"/>
      <c r="F243" s="39"/>
      <c r="G243" s="38"/>
      <c r="H243" s="38"/>
      <c r="I243" s="38"/>
      <c r="J243" s="38"/>
      <c r="K243" s="40"/>
      <c r="L243" s="38"/>
      <c r="M243" s="41"/>
      <c r="N243" s="41"/>
      <c r="O243" s="41"/>
      <c r="P243" s="42"/>
      <c r="Q243" s="43"/>
      <c r="R243" s="43"/>
    </row>
    <row r="244" spans="5:18">
      <c r="E244" s="38"/>
      <c r="F244" s="39"/>
      <c r="G244" s="38"/>
      <c r="H244" s="38"/>
      <c r="I244" s="38"/>
      <c r="J244" s="38"/>
      <c r="K244" s="40"/>
      <c r="L244" s="38"/>
      <c r="M244" s="41"/>
      <c r="N244" s="41"/>
      <c r="O244" s="41"/>
      <c r="P244" s="42"/>
      <c r="Q244" s="43"/>
      <c r="R244" s="43"/>
    </row>
    <row r="245" spans="5:18">
      <c r="E245" s="38"/>
      <c r="F245" s="39"/>
      <c r="G245" s="38"/>
      <c r="H245" s="38"/>
      <c r="I245" s="38"/>
      <c r="J245" s="38"/>
      <c r="K245" s="40"/>
      <c r="L245" s="38"/>
      <c r="M245" s="41"/>
      <c r="N245" s="41"/>
      <c r="O245" s="41"/>
      <c r="P245" s="42"/>
      <c r="Q245" s="43"/>
      <c r="R245" s="43"/>
    </row>
    <row r="246" spans="5:18">
      <c r="E246" s="38"/>
      <c r="F246" s="39"/>
      <c r="G246" s="38"/>
      <c r="H246" s="38"/>
      <c r="I246" s="38"/>
      <c r="J246" s="38"/>
      <c r="K246" s="40"/>
      <c r="L246" s="38"/>
      <c r="M246" s="41"/>
      <c r="N246" s="41"/>
      <c r="O246" s="41"/>
      <c r="P246" s="42"/>
      <c r="Q246" s="43"/>
      <c r="R246" s="43"/>
    </row>
    <row r="247" spans="5:18">
      <c r="E247" s="38"/>
      <c r="F247" s="39"/>
      <c r="G247" s="38"/>
      <c r="H247" s="38"/>
      <c r="I247" s="38"/>
      <c r="J247" s="38"/>
      <c r="K247" s="40"/>
      <c r="L247" s="38"/>
      <c r="M247" s="41"/>
      <c r="N247" s="41"/>
      <c r="O247" s="41"/>
      <c r="P247" s="42"/>
      <c r="Q247" s="43"/>
      <c r="R247" s="43"/>
    </row>
    <row r="248" spans="5:18">
      <c r="E248" s="38"/>
      <c r="F248" s="39"/>
      <c r="G248" s="38"/>
      <c r="H248" s="38"/>
      <c r="I248" s="38"/>
      <c r="J248" s="38"/>
      <c r="K248" s="40"/>
      <c r="L248" s="38"/>
      <c r="M248" s="41"/>
      <c r="N248" s="41"/>
      <c r="O248" s="41"/>
      <c r="P248" s="42"/>
      <c r="Q248" s="43"/>
      <c r="R248" s="43"/>
    </row>
    <row r="249" spans="5:18">
      <c r="E249" s="38"/>
      <c r="F249" s="39"/>
      <c r="G249" s="38"/>
      <c r="H249" s="38"/>
      <c r="I249" s="38"/>
      <c r="J249" s="38"/>
      <c r="K249" s="40"/>
      <c r="L249" s="38"/>
      <c r="M249" s="41"/>
      <c r="N249" s="41"/>
      <c r="O249" s="41"/>
      <c r="P249" s="42"/>
      <c r="Q249" s="43"/>
      <c r="R249" s="43"/>
    </row>
    <row r="250" spans="5:18">
      <c r="E250" s="38"/>
      <c r="F250" s="39"/>
      <c r="G250" s="38"/>
      <c r="H250" s="38"/>
      <c r="I250" s="38"/>
      <c r="J250" s="38"/>
      <c r="K250" s="40"/>
      <c r="L250" s="38"/>
      <c r="M250" s="41"/>
      <c r="N250" s="41"/>
      <c r="O250" s="41"/>
      <c r="P250" s="42"/>
      <c r="Q250" s="43"/>
      <c r="R250" s="43"/>
    </row>
    <row r="251" spans="5:18">
      <c r="E251" s="38"/>
      <c r="F251" s="39"/>
      <c r="G251" s="38"/>
      <c r="H251" s="38"/>
      <c r="I251" s="38"/>
      <c r="J251" s="38"/>
      <c r="K251" s="40"/>
      <c r="L251" s="38"/>
      <c r="M251" s="41"/>
      <c r="N251" s="41"/>
      <c r="O251" s="41"/>
      <c r="P251" s="42"/>
      <c r="Q251" s="43"/>
      <c r="R251" s="43"/>
    </row>
    <row r="252" spans="5:18">
      <c r="E252" s="38"/>
      <c r="F252" s="39"/>
      <c r="G252" s="38"/>
      <c r="H252" s="38"/>
      <c r="I252" s="38"/>
      <c r="J252" s="38"/>
      <c r="K252" s="40"/>
      <c r="L252" s="38"/>
      <c r="M252" s="41"/>
      <c r="N252" s="41"/>
      <c r="O252" s="41"/>
      <c r="P252" s="42"/>
      <c r="Q252" s="43"/>
      <c r="R252" s="43"/>
    </row>
    <row r="253" spans="5:18">
      <c r="E253" s="38"/>
      <c r="F253" s="39"/>
      <c r="G253" s="38"/>
      <c r="H253" s="38"/>
      <c r="I253" s="38"/>
      <c r="J253" s="38"/>
      <c r="K253" s="40"/>
      <c r="L253" s="38"/>
      <c r="M253" s="41"/>
      <c r="N253" s="41"/>
      <c r="O253" s="41"/>
      <c r="P253" s="42"/>
      <c r="Q253" s="43"/>
      <c r="R253" s="43"/>
    </row>
    <row r="254" spans="5:18">
      <c r="E254" s="38"/>
      <c r="F254" s="39"/>
      <c r="G254" s="38"/>
      <c r="H254" s="38"/>
      <c r="I254" s="38"/>
      <c r="J254" s="38"/>
      <c r="K254" s="40"/>
      <c r="L254" s="38"/>
      <c r="M254" s="41"/>
      <c r="N254" s="41"/>
      <c r="O254" s="41"/>
      <c r="P254" s="42"/>
      <c r="Q254" s="43"/>
      <c r="R254" s="43"/>
    </row>
    <row r="255" spans="5:18">
      <c r="E255" s="38"/>
      <c r="F255" s="39"/>
      <c r="G255" s="38"/>
      <c r="H255" s="38"/>
      <c r="I255" s="38"/>
      <c r="J255" s="38"/>
      <c r="K255" s="40"/>
      <c r="L255" s="38"/>
      <c r="M255" s="41"/>
      <c r="N255" s="41"/>
      <c r="O255" s="41"/>
      <c r="P255" s="42"/>
      <c r="Q255" s="43"/>
      <c r="R255" s="43"/>
    </row>
    <row r="256" spans="5:18">
      <c r="E256" s="38"/>
      <c r="F256" s="39"/>
      <c r="G256" s="38"/>
      <c r="H256" s="38"/>
      <c r="I256" s="38"/>
      <c r="J256" s="38"/>
      <c r="K256" s="40"/>
      <c r="L256" s="38"/>
      <c r="M256" s="41"/>
      <c r="N256" s="41"/>
      <c r="O256" s="41"/>
      <c r="P256" s="42"/>
      <c r="Q256" s="43"/>
      <c r="R256" s="43"/>
    </row>
    <row r="257" spans="5:18">
      <c r="E257" s="38"/>
      <c r="F257" s="39"/>
      <c r="G257" s="38"/>
      <c r="H257" s="38"/>
      <c r="I257" s="38"/>
      <c r="J257" s="38"/>
      <c r="K257" s="40"/>
      <c r="L257" s="38"/>
      <c r="M257" s="41"/>
      <c r="N257" s="41"/>
      <c r="O257" s="41"/>
      <c r="P257" s="42"/>
      <c r="Q257" s="43"/>
      <c r="R257" s="43"/>
    </row>
    <row r="258" spans="5:18">
      <c r="E258" s="38"/>
      <c r="F258" s="39"/>
      <c r="G258" s="38"/>
      <c r="H258" s="38"/>
      <c r="I258" s="38"/>
      <c r="J258" s="38"/>
      <c r="K258" s="40"/>
      <c r="L258" s="38"/>
      <c r="M258" s="41"/>
      <c r="N258" s="41"/>
      <c r="O258" s="41"/>
      <c r="P258" s="42"/>
      <c r="Q258" s="43"/>
      <c r="R258" s="43"/>
    </row>
    <row r="259" spans="5:18">
      <c r="E259" s="38"/>
      <c r="F259" s="39"/>
      <c r="G259" s="38"/>
      <c r="H259" s="38"/>
      <c r="I259" s="38"/>
      <c r="J259" s="38"/>
      <c r="K259" s="40"/>
      <c r="L259" s="38"/>
      <c r="M259" s="41"/>
      <c r="N259" s="41"/>
      <c r="O259" s="41"/>
      <c r="P259" s="42"/>
      <c r="Q259" s="43"/>
      <c r="R259" s="43"/>
    </row>
    <row r="260" spans="5:18">
      <c r="E260" s="38"/>
      <c r="F260" s="39"/>
      <c r="G260" s="38"/>
      <c r="H260" s="38"/>
      <c r="I260" s="38"/>
      <c r="J260" s="38"/>
      <c r="K260" s="40"/>
      <c r="L260" s="38"/>
      <c r="M260" s="41"/>
      <c r="N260" s="41"/>
      <c r="O260" s="41"/>
      <c r="P260" s="42"/>
      <c r="Q260" s="43"/>
      <c r="R260" s="43"/>
    </row>
    <row r="261" spans="5:18">
      <c r="E261" s="38"/>
      <c r="F261" s="39"/>
      <c r="G261" s="38"/>
      <c r="H261" s="38"/>
      <c r="I261" s="38"/>
      <c r="J261" s="38"/>
      <c r="K261" s="40"/>
      <c r="L261" s="38"/>
      <c r="M261" s="41"/>
      <c r="N261" s="41"/>
      <c r="O261" s="41"/>
      <c r="P261" s="42"/>
      <c r="Q261" s="43"/>
      <c r="R261" s="43"/>
    </row>
    <row r="262" spans="5:18">
      <c r="E262" s="38"/>
      <c r="F262" s="39"/>
      <c r="G262" s="38"/>
      <c r="H262" s="38"/>
      <c r="I262" s="38"/>
      <c r="J262" s="38"/>
      <c r="K262" s="40"/>
      <c r="L262" s="38"/>
      <c r="M262" s="41"/>
      <c r="N262" s="41"/>
      <c r="O262" s="41"/>
      <c r="P262" s="42"/>
      <c r="Q262" s="43"/>
      <c r="R262" s="43"/>
    </row>
    <row r="263" spans="5:18">
      <c r="E263" s="38"/>
      <c r="F263" s="39"/>
      <c r="G263" s="38"/>
      <c r="H263" s="38"/>
      <c r="I263" s="38"/>
      <c r="J263" s="38"/>
      <c r="K263" s="40"/>
      <c r="L263" s="38"/>
      <c r="M263" s="41"/>
      <c r="N263" s="41"/>
      <c r="O263" s="41"/>
      <c r="P263" s="42"/>
      <c r="Q263" s="43"/>
      <c r="R263" s="43"/>
    </row>
    <row r="264" spans="5:18">
      <c r="E264" s="38"/>
      <c r="F264" s="39"/>
      <c r="G264" s="38"/>
      <c r="H264" s="38"/>
      <c r="I264" s="38"/>
      <c r="J264" s="38"/>
      <c r="K264" s="40"/>
      <c r="L264" s="38"/>
      <c r="M264" s="41"/>
      <c r="N264" s="41"/>
      <c r="O264" s="41"/>
      <c r="P264" s="42"/>
      <c r="Q264" s="43"/>
      <c r="R264" s="43"/>
    </row>
    <row r="265" spans="5:18">
      <c r="E265" s="38"/>
      <c r="F265" s="39"/>
      <c r="G265" s="38"/>
      <c r="H265" s="38"/>
      <c r="I265" s="38"/>
      <c r="J265" s="38"/>
      <c r="K265" s="40"/>
      <c r="L265" s="38"/>
      <c r="M265" s="41"/>
      <c r="N265" s="41"/>
      <c r="O265" s="41"/>
      <c r="P265" s="42"/>
      <c r="Q265" s="43"/>
      <c r="R265" s="43"/>
    </row>
    <row r="266" spans="5:18">
      <c r="E266" s="38"/>
      <c r="F266" s="39"/>
      <c r="G266" s="38"/>
      <c r="H266" s="38"/>
      <c r="I266" s="38"/>
      <c r="J266" s="38"/>
      <c r="K266" s="40"/>
      <c r="L266" s="38"/>
      <c r="M266" s="41"/>
      <c r="N266" s="41"/>
      <c r="O266" s="41"/>
      <c r="P266" s="42"/>
      <c r="Q266" s="43"/>
      <c r="R266" s="43"/>
    </row>
    <row r="267" spans="5:18">
      <c r="E267" s="38"/>
      <c r="F267" s="39"/>
      <c r="G267" s="38"/>
      <c r="H267" s="38"/>
      <c r="I267" s="38"/>
      <c r="J267" s="38"/>
      <c r="K267" s="40"/>
      <c r="L267" s="38"/>
      <c r="M267" s="41"/>
      <c r="N267" s="41"/>
      <c r="O267" s="41"/>
      <c r="P267" s="42"/>
      <c r="Q267" s="43"/>
      <c r="R267" s="43"/>
    </row>
    <row r="268" spans="5:18">
      <c r="E268" s="38"/>
      <c r="F268" s="39"/>
      <c r="G268" s="38"/>
      <c r="H268" s="38"/>
      <c r="I268" s="38"/>
      <c r="J268" s="38"/>
      <c r="K268" s="40"/>
      <c r="L268" s="38"/>
      <c r="M268" s="41"/>
      <c r="N268" s="41"/>
      <c r="O268" s="41"/>
      <c r="P268" s="42"/>
      <c r="Q268" s="43"/>
      <c r="R268" s="43"/>
    </row>
    <row r="269" spans="5:18">
      <c r="E269" s="38"/>
      <c r="F269" s="39"/>
      <c r="G269" s="38"/>
      <c r="H269" s="38"/>
      <c r="I269" s="38"/>
      <c r="J269" s="38"/>
      <c r="K269" s="40"/>
      <c r="L269" s="38"/>
      <c r="M269" s="41"/>
      <c r="N269" s="41"/>
      <c r="O269" s="41"/>
      <c r="P269" s="42"/>
      <c r="Q269" s="43"/>
      <c r="R269" s="43"/>
    </row>
    <row r="270" spans="5:18">
      <c r="E270" s="38"/>
      <c r="F270" s="39"/>
      <c r="G270" s="38"/>
      <c r="H270" s="38"/>
      <c r="I270" s="38"/>
      <c r="J270" s="38"/>
      <c r="K270" s="40"/>
      <c r="L270" s="38"/>
      <c r="M270" s="41"/>
      <c r="N270" s="41"/>
      <c r="O270" s="41"/>
      <c r="P270" s="42"/>
      <c r="Q270" s="43"/>
      <c r="R270" s="43"/>
    </row>
    <row r="271" spans="5:18">
      <c r="E271" s="38"/>
      <c r="F271" s="39"/>
      <c r="G271" s="38"/>
      <c r="H271" s="38"/>
      <c r="I271" s="38"/>
      <c r="J271" s="38"/>
      <c r="K271" s="40"/>
      <c r="L271" s="38"/>
      <c r="M271" s="41"/>
      <c r="N271" s="41"/>
      <c r="O271" s="41"/>
      <c r="P271" s="42"/>
      <c r="Q271" s="43"/>
      <c r="R271" s="43"/>
    </row>
    <row r="272" spans="5:18">
      <c r="E272" s="38"/>
      <c r="F272" s="39"/>
      <c r="G272" s="38"/>
      <c r="H272" s="38"/>
      <c r="I272" s="38"/>
      <c r="J272" s="38"/>
      <c r="K272" s="40"/>
      <c r="L272" s="38"/>
      <c r="M272" s="41"/>
      <c r="N272" s="41"/>
      <c r="O272" s="41"/>
      <c r="P272" s="42"/>
      <c r="Q272" s="43"/>
      <c r="R272" s="43"/>
    </row>
    <row r="273" spans="5:18">
      <c r="E273" s="38"/>
      <c r="F273" s="39"/>
      <c r="G273" s="38"/>
      <c r="H273" s="38"/>
      <c r="I273" s="38"/>
      <c r="J273" s="38"/>
      <c r="K273" s="40"/>
      <c r="L273" s="38"/>
      <c r="M273" s="41"/>
      <c r="N273" s="41"/>
      <c r="O273" s="41"/>
      <c r="P273" s="42"/>
      <c r="Q273" s="43"/>
      <c r="R273" s="43"/>
    </row>
    <row r="274" spans="5:18">
      <c r="E274" s="38"/>
      <c r="F274" s="39"/>
      <c r="G274" s="38"/>
      <c r="H274" s="38"/>
      <c r="I274" s="38"/>
      <c r="J274" s="38"/>
      <c r="K274" s="40"/>
      <c r="L274" s="38"/>
      <c r="M274" s="41"/>
      <c r="N274" s="41"/>
      <c r="O274" s="41"/>
      <c r="P274" s="42"/>
      <c r="Q274" s="43"/>
      <c r="R274" s="43"/>
    </row>
    <row r="275" spans="5:18">
      <c r="E275" s="38"/>
      <c r="F275" s="39"/>
      <c r="G275" s="38"/>
      <c r="H275" s="38"/>
      <c r="I275" s="38"/>
      <c r="J275" s="38"/>
      <c r="K275" s="40"/>
      <c r="L275" s="38"/>
      <c r="M275" s="41"/>
      <c r="N275" s="41"/>
      <c r="O275" s="41"/>
      <c r="P275" s="42"/>
      <c r="Q275" s="43"/>
      <c r="R275" s="43"/>
    </row>
    <row r="276" spans="5:18">
      <c r="E276" s="38"/>
      <c r="F276" s="39"/>
      <c r="G276" s="38"/>
      <c r="H276" s="38"/>
      <c r="I276" s="38"/>
      <c r="J276" s="38"/>
      <c r="K276" s="40"/>
      <c r="L276" s="38"/>
      <c r="M276" s="41"/>
      <c r="N276" s="41"/>
      <c r="O276" s="41"/>
      <c r="P276" s="42"/>
      <c r="Q276" s="43"/>
      <c r="R276" s="43"/>
    </row>
    <row r="277" spans="5:18">
      <c r="E277" s="38"/>
      <c r="F277" s="39"/>
      <c r="G277" s="38"/>
      <c r="H277" s="38"/>
      <c r="I277" s="38"/>
      <c r="J277" s="38"/>
      <c r="K277" s="40"/>
      <c r="L277" s="38"/>
      <c r="M277" s="41"/>
      <c r="N277" s="41"/>
      <c r="O277" s="41"/>
      <c r="P277" s="42"/>
      <c r="Q277" s="43"/>
      <c r="R277" s="43"/>
    </row>
    <row r="278" spans="5:18">
      <c r="E278" s="38"/>
      <c r="F278" s="39"/>
      <c r="G278" s="38"/>
      <c r="H278" s="38"/>
      <c r="I278" s="38"/>
      <c r="J278" s="38"/>
      <c r="K278" s="40"/>
      <c r="L278" s="38"/>
      <c r="M278" s="41"/>
      <c r="N278" s="41"/>
      <c r="O278" s="41"/>
      <c r="P278" s="42"/>
      <c r="Q278" s="43"/>
      <c r="R278" s="43"/>
    </row>
    <row r="279" spans="5:18">
      <c r="E279" s="38"/>
      <c r="F279" s="39"/>
      <c r="G279" s="38"/>
      <c r="H279" s="38"/>
      <c r="I279" s="38"/>
      <c r="J279" s="38"/>
      <c r="K279" s="40"/>
      <c r="L279" s="38"/>
      <c r="M279" s="41"/>
      <c r="N279" s="41"/>
      <c r="O279" s="41"/>
      <c r="P279" s="42"/>
      <c r="Q279" s="43"/>
      <c r="R279" s="43"/>
    </row>
    <row r="280" spans="5:18">
      <c r="E280" s="38"/>
      <c r="F280" s="39"/>
      <c r="G280" s="38"/>
      <c r="H280" s="38"/>
      <c r="I280" s="38"/>
      <c r="J280" s="38"/>
      <c r="K280" s="40"/>
      <c r="L280" s="38"/>
      <c r="M280" s="41"/>
      <c r="N280" s="41"/>
      <c r="O280" s="41"/>
      <c r="P280" s="42"/>
      <c r="Q280" s="43"/>
      <c r="R280" s="43"/>
    </row>
    <row r="281" spans="5:18">
      <c r="E281" s="38"/>
      <c r="F281" s="39"/>
      <c r="G281" s="38"/>
      <c r="H281" s="38"/>
      <c r="I281" s="38"/>
      <c r="J281" s="38"/>
      <c r="K281" s="40"/>
      <c r="L281" s="38"/>
      <c r="M281" s="41"/>
      <c r="N281" s="41"/>
      <c r="O281" s="41"/>
      <c r="P281" s="42"/>
      <c r="Q281" s="43"/>
      <c r="R281" s="43"/>
    </row>
    <row r="282" spans="5:18">
      <c r="E282" s="38"/>
      <c r="F282" s="39"/>
      <c r="G282" s="38"/>
      <c r="H282" s="38"/>
      <c r="I282" s="38"/>
      <c r="J282" s="38"/>
      <c r="K282" s="40"/>
      <c r="L282" s="38"/>
      <c r="M282" s="41"/>
      <c r="N282" s="41"/>
      <c r="O282" s="41"/>
      <c r="P282" s="42"/>
      <c r="Q282" s="43"/>
      <c r="R282" s="43"/>
    </row>
    <row r="283" spans="5:18">
      <c r="E283" s="38"/>
      <c r="F283" s="39"/>
      <c r="G283" s="38"/>
      <c r="H283" s="38"/>
      <c r="I283" s="38"/>
      <c r="J283" s="38"/>
      <c r="K283" s="40"/>
      <c r="L283" s="38"/>
      <c r="M283" s="41"/>
      <c r="N283" s="41"/>
      <c r="O283" s="41"/>
      <c r="P283" s="42"/>
      <c r="Q283" s="43"/>
      <c r="R283" s="43"/>
    </row>
    <row r="284" spans="5:18">
      <c r="E284" s="38"/>
      <c r="F284" s="39"/>
      <c r="G284" s="38"/>
      <c r="H284" s="38"/>
      <c r="I284" s="38"/>
      <c r="J284" s="38"/>
      <c r="K284" s="40"/>
      <c r="L284" s="38"/>
      <c r="M284" s="41"/>
      <c r="N284" s="41"/>
      <c r="O284" s="41"/>
      <c r="P284" s="42"/>
      <c r="Q284" s="43"/>
      <c r="R284" s="43"/>
    </row>
    <row r="285" spans="5:18">
      <c r="E285" s="38"/>
      <c r="F285" s="39"/>
      <c r="G285" s="38"/>
      <c r="H285" s="38"/>
      <c r="I285" s="38"/>
      <c r="J285" s="38"/>
      <c r="K285" s="40"/>
      <c r="L285" s="38"/>
      <c r="M285" s="41"/>
      <c r="N285" s="41"/>
      <c r="O285" s="41"/>
      <c r="P285" s="42"/>
      <c r="Q285" s="43"/>
      <c r="R285" s="43"/>
    </row>
    <row r="286" spans="5:18">
      <c r="E286" s="38"/>
      <c r="F286" s="39"/>
      <c r="G286" s="38"/>
      <c r="H286" s="38"/>
      <c r="I286" s="38"/>
      <c r="J286" s="38"/>
      <c r="K286" s="40"/>
      <c r="L286" s="38"/>
      <c r="M286" s="41"/>
      <c r="N286" s="41"/>
      <c r="O286" s="41"/>
      <c r="P286" s="42"/>
      <c r="Q286" s="43"/>
      <c r="R286" s="43"/>
    </row>
    <row r="287" spans="5:18">
      <c r="E287" s="38"/>
      <c r="F287" s="39"/>
      <c r="G287" s="38"/>
      <c r="H287" s="38"/>
      <c r="I287" s="38"/>
      <c r="J287" s="38"/>
      <c r="K287" s="40"/>
      <c r="L287" s="38"/>
      <c r="M287" s="41"/>
      <c r="N287" s="41"/>
      <c r="O287" s="41"/>
      <c r="P287" s="42"/>
      <c r="Q287" s="43"/>
      <c r="R287" s="43"/>
    </row>
    <row r="288" spans="5:18">
      <c r="E288" s="38"/>
      <c r="F288" s="39"/>
      <c r="G288" s="38"/>
      <c r="H288" s="38"/>
      <c r="I288" s="38"/>
      <c r="J288" s="38"/>
      <c r="K288" s="40"/>
      <c r="L288" s="38"/>
      <c r="M288" s="41"/>
      <c r="N288" s="41"/>
      <c r="O288" s="41"/>
      <c r="P288" s="42"/>
      <c r="Q288" s="43"/>
      <c r="R288" s="43"/>
    </row>
    <row r="289" spans="5:18">
      <c r="E289" s="38"/>
      <c r="F289" s="39"/>
      <c r="G289" s="38"/>
      <c r="H289" s="38"/>
      <c r="I289" s="38"/>
      <c r="J289" s="38"/>
      <c r="K289" s="40"/>
      <c r="L289" s="38"/>
      <c r="M289" s="41"/>
      <c r="N289" s="41"/>
      <c r="O289" s="41"/>
      <c r="P289" s="42"/>
      <c r="Q289" s="43"/>
      <c r="R289" s="43"/>
    </row>
    <row r="290" spans="5:18">
      <c r="E290" s="38"/>
      <c r="F290" s="39"/>
      <c r="G290" s="38"/>
      <c r="H290" s="38"/>
      <c r="I290" s="38"/>
      <c r="J290" s="38"/>
      <c r="K290" s="40"/>
      <c r="L290" s="38"/>
      <c r="M290" s="41"/>
      <c r="N290" s="41"/>
      <c r="O290" s="41"/>
      <c r="P290" s="42"/>
      <c r="Q290" s="43"/>
      <c r="R290" s="43"/>
    </row>
    <row r="291" spans="5:18">
      <c r="E291" s="38"/>
      <c r="F291" s="39"/>
      <c r="G291" s="38"/>
      <c r="H291" s="38"/>
      <c r="I291" s="38"/>
      <c r="J291" s="38"/>
      <c r="K291" s="40"/>
      <c r="L291" s="38"/>
      <c r="M291" s="41"/>
      <c r="N291" s="41"/>
      <c r="O291" s="41"/>
      <c r="P291" s="42"/>
      <c r="Q291" s="43"/>
      <c r="R291" s="43"/>
    </row>
    <row r="292" spans="5:18">
      <c r="E292" s="38"/>
      <c r="F292" s="39"/>
      <c r="G292" s="38"/>
      <c r="H292" s="38"/>
      <c r="I292" s="38"/>
      <c r="J292" s="38"/>
      <c r="K292" s="40"/>
      <c r="L292" s="38"/>
      <c r="M292" s="41"/>
      <c r="N292" s="41"/>
      <c r="O292" s="41"/>
      <c r="P292" s="42"/>
      <c r="Q292" s="43"/>
      <c r="R292" s="43"/>
    </row>
    <row r="293" spans="5:18">
      <c r="E293" s="38"/>
      <c r="F293" s="39"/>
      <c r="G293" s="38"/>
      <c r="H293" s="38"/>
      <c r="I293" s="38"/>
      <c r="J293" s="38"/>
      <c r="K293" s="40"/>
      <c r="L293" s="38"/>
      <c r="M293" s="41"/>
      <c r="N293" s="41"/>
      <c r="O293" s="41"/>
      <c r="P293" s="42"/>
      <c r="Q293" s="43"/>
      <c r="R293" s="43"/>
    </row>
    <row r="294" spans="5:18">
      <c r="E294" s="38"/>
      <c r="F294" s="39"/>
      <c r="G294" s="38"/>
      <c r="H294" s="38"/>
      <c r="I294" s="38"/>
      <c r="J294" s="38"/>
      <c r="K294" s="40"/>
      <c r="L294" s="38"/>
      <c r="M294" s="41"/>
      <c r="N294" s="41"/>
      <c r="O294" s="41"/>
      <c r="P294" s="42"/>
      <c r="Q294" s="43"/>
      <c r="R294" s="43"/>
    </row>
    <row r="295" spans="5:18">
      <c r="E295" s="38"/>
      <c r="F295" s="39"/>
      <c r="G295" s="38"/>
      <c r="H295" s="38"/>
      <c r="I295" s="38"/>
      <c r="J295" s="38"/>
      <c r="K295" s="40"/>
      <c r="L295" s="38"/>
      <c r="M295" s="41"/>
      <c r="N295" s="41"/>
      <c r="O295" s="41"/>
      <c r="P295" s="42"/>
      <c r="Q295" s="43"/>
      <c r="R295" s="43"/>
    </row>
    <row r="296" spans="5:18">
      <c r="E296" s="38"/>
      <c r="F296" s="39"/>
      <c r="G296" s="38"/>
      <c r="H296" s="38"/>
      <c r="I296" s="38"/>
      <c r="J296" s="38"/>
      <c r="K296" s="40"/>
      <c r="L296" s="38"/>
      <c r="M296" s="41"/>
      <c r="N296" s="41"/>
      <c r="O296" s="41"/>
      <c r="P296" s="42"/>
      <c r="Q296" s="43"/>
      <c r="R296" s="43"/>
    </row>
    <row r="297" spans="5:18">
      <c r="E297" s="38"/>
      <c r="F297" s="39"/>
      <c r="G297" s="38"/>
      <c r="H297" s="38"/>
      <c r="I297" s="38"/>
      <c r="J297" s="38"/>
      <c r="K297" s="40"/>
      <c r="L297" s="38"/>
      <c r="M297" s="41"/>
      <c r="N297" s="41"/>
      <c r="O297" s="41"/>
      <c r="P297" s="42"/>
      <c r="Q297" s="43"/>
      <c r="R297" s="43"/>
    </row>
    <row r="298" spans="5:18">
      <c r="E298" s="38"/>
      <c r="F298" s="39"/>
      <c r="G298" s="38"/>
      <c r="H298" s="38"/>
      <c r="I298" s="38"/>
      <c r="J298" s="38"/>
      <c r="K298" s="40"/>
      <c r="L298" s="38"/>
      <c r="M298" s="41"/>
      <c r="N298" s="41"/>
      <c r="O298" s="41"/>
      <c r="P298" s="42"/>
      <c r="Q298" s="43"/>
      <c r="R298" s="43"/>
    </row>
    <row r="299" spans="5:18">
      <c r="E299" s="38"/>
      <c r="F299" s="39"/>
      <c r="G299" s="38"/>
      <c r="H299" s="38"/>
      <c r="I299" s="38"/>
      <c r="J299" s="38"/>
      <c r="K299" s="40"/>
      <c r="L299" s="38"/>
      <c r="M299" s="41"/>
      <c r="N299" s="41"/>
      <c r="O299" s="41"/>
      <c r="P299" s="42"/>
      <c r="Q299" s="43"/>
      <c r="R299" s="43"/>
    </row>
    <row r="300" spans="5:18">
      <c r="E300" s="38"/>
      <c r="F300" s="39"/>
      <c r="G300" s="38"/>
      <c r="H300" s="38"/>
      <c r="I300" s="38"/>
      <c r="J300" s="38"/>
      <c r="K300" s="40"/>
      <c r="L300" s="38"/>
      <c r="M300" s="41"/>
      <c r="N300" s="41"/>
      <c r="O300" s="41"/>
      <c r="P300" s="42"/>
      <c r="Q300" s="43"/>
      <c r="R300" s="43"/>
    </row>
    <row r="301" spans="5:18">
      <c r="E301" s="38"/>
      <c r="F301" s="39"/>
      <c r="G301" s="38"/>
      <c r="H301" s="38"/>
      <c r="I301" s="38"/>
      <c r="J301" s="38"/>
      <c r="K301" s="40"/>
      <c r="L301" s="38"/>
      <c r="M301" s="41"/>
      <c r="N301" s="41"/>
      <c r="O301" s="41"/>
      <c r="P301" s="42"/>
      <c r="Q301" s="43"/>
      <c r="R301" s="43"/>
    </row>
    <row r="302" spans="5:18">
      <c r="E302" s="38"/>
      <c r="F302" s="39"/>
      <c r="G302" s="38"/>
      <c r="H302" s="38"/>
      <c r="I302" s="38"/>
      <c r="J302" s="38"/>
      <c r="K302" s="40"/>
      <c r="L302" s="38"/>
      <c r="M302" s="41"/>
      <c r="N302" s="41"/>
      <c r="O302" s="41"/>
      <c r="P302" s="42"/>
      <c r="Q302" s="43"/>
      <c r="R302" s="43"/>
    </row>
    <row r="303" spans="5:18">
      <c r="E303" s="38"/>
      <c r="F303" s="39"/>
      <c r="G303" s="38"/>
      <c r="H303" s="38"/>
      <c r="I303" s="38"/>
      <c r="J303" s="38"/>
      <c r="K303" s="40"/>
      <c r="L303" s="38"/>
      <c r="M303" s="41"/>
      <c r="N303" s="41"/>
      <c r="O303" s="41"/>
      <c r="P303" s="42"/>
      <c r="Q303" s="43"/>
      <c r="R303" s="43"/>
    </row>
    <row r="304" spans="5:18">
      <c r="E304" s="38"/>
      <c r="F304" s="39"/>
      <c r="G304" s="38"/>
      <c r="H304" s="38"/>
      <c r="I304" s="38"/>
      <c r="J304" s="38"/>
      <c r="K304" s="40"/>
      <c r="L304" s="38"/>
      <c r="M304" s="41"/>
      <c r="N304" s="41"/>
      <c r="O304" s="41"/>
      <c r="P304" s="42"/>
      <c r="Q304" s="43"/>
      <c r="R304" s="43"/>
    </row>
    <row r="305" spans="5:18">
      <c r="E305" s="38"/>
      <c r="F305" s="39"/>
      <c r="G305" s="38"/>
      <c r="H305" s="38"/>
      <c r="I305" s="38"/>
      <c r="J305" s="38"/>
      <c r="K305" s="40"/>
      <c r="L305" s="38"/>
      <c r="M305" s="41"/>
      <c r="N305" s="41"/>
      <c r="O305" s="41"/>
      <c r="P305" s="42"/>
      <c r="Q305" s="43"/>
      <c r="R305" s="43"/>
    </row>
    <row r="306" spans="5:18">
      <c r="E306" s="38"/>
      <c r="F306" s="39"/>
      <c r="G306" s="38"/>
      <c r="H306" s="38"/>
      <c r="I306" s="38"/>
      <c r="J306" s="38"/>
      <c r="K306" s="40"/>
      <c r="L306" s="38"/>
      <c r="M306" s="41"/>
      <c r="N306" s="41"/>
      <c r="O306" s="41"/>
      <c r="P306" s="42"/>
      <c r="Q306" s="43"/>
      <c r="R306" s="43"/>
    </row>
    <row r="307" spans="5:18">
      <c r="E307" s="38"/>
      <c r="F307" s="39"/>
      <c r="G307" s="38"/>
      <c r="H307" s="38"/>
      <c r="I307" s="38"/>
      <c r="J307" s="38"/>
      <c r="K307" s="40"/>
      <c r="L307" s="38"/>
      <c r="M307" s="41"/>
      <c r="N307" s="41"/>
      <c r="O307" s="41"/>
      <c r="P307" s="42"/>
      <c r="Q307" s="43"/>
      <c r="R307" s="43"/>
    </row>
    <row r="308" spans="5:18">
      <c r="E308" s="38"/>
      <c r="F308" s="39"/>
      <c r="G308" s="38"/>
      <c r="H308" s="38"/>
      <c r="I308" s="38"/>
      <c r="J308" s="38"/>
      <c r="K308" s="40"/>
      <c r="L308" s="38"/>
      <c r="M308" s="41"/>
      <c r="N308" s="41"/>
      <c r="O308" s="41"/>
      <c r="P308" s="42"/>
      <c r="Q308" s="43"/>
      <c r="R308" s="43"/>
    </row>
    <row r="309" spans="5:18">
      <c r="E309" s="38"/>
      <c r="F309" s="39"/>
      <c r="G309" s="38"/>
      <c r="H309" s="38"/>
      <c r="I309" s="38"/>
      <c r="J309" s="38"/>
      <c r="K309" s="40"/>
      <c r="L309" s="38"/>
      <c r="M309" s="41"/>
      <c r="N309" s="41"/>
      <c r="O309" s="41"/>
      <c r="P309" s="42"/>
      <c r="Q309" s="43"/>
      <c r="R309" s="43"/>
    </row>
    <row r="310" spans="5:18">
      <c r="E310" s="38"/>
      <c r="F310" s="39"/>
      <c r="G310" s="38"/>
      <c r="H310" s="38"/>
      <c r="I310" s="38"/>
      <c r="J310" s="38"/>
      <c r="K310" s="40"/>
      <c r="L310" s="38"/>
      <c r="M310" s="41"/>
      <c r="N310" s="41"/>
      <c r="O310" s="41"/>
      <c r="P310" s="42"/>
      <c r="Q310" s="43"/>
      <c r="R310" s="43"/>
    </row>
    <row r="311" spans="5:18">
      <c r="E311" s="38"/>
      <c r="F311" s="39"/>
      <c r="G311" s="38"/>
      <c r="H311" s="38"/>
      <c r="I311" s="38"/>
      <c r="J311" s="38"/>
      <c r="K311" s="40"/>
      <c r="L311" s="38"/>
      <c r="M311" s="41"/>
      <c r="N311" s="41"/>
      <c r="O311" s="41"/>
      <c r="P311" s="42"/>
      <c r="Q311" s="43"/>
      <c r="R311" s="43"/>
    </row>
    <row r="312" spans="5:18">
      <c r="E312" s="38"/>
      <c r="F312" s="39"/>
      <c r="G312" s="38"/>
      <c r="H312" s="38"/>
      <c r="I312" s="38"/>
      <c r="J312" s="38"/>
      <c r="K312" s="40"/>
      <c r="L312" s="38"/>
      <c r="M312" s="41"/>
      <c r="N312" s="41"/>
      <c r="O312" s="41"/>
      <c r="P312" s="42"/>
      <c r="Q312" s="43"/>
      <c r="R312" s="43"/>
    </row>
    <row r="313" spans="5:18">
      <c r="E313" s="38"/>
      <c r="F313" s="39"/>
      <c r="G313" s="38"/>
      <c r="H313" s="38"/>
      <c r="I313" s="38"/>
      <c r="J313" s="38"/>
      <c r="K313" s="40"/>
      <c r="L313" s="38"/>
      <c r="M313" s="41"/>
      <c r="N313" s="41"/>
      <c r="O313" s="41"/>
      <c r="P313" s="42"/>
      <c r="Q313" s="43"/>
      <c r="R313" s="43"/>
    </row>
    <row r="314" spans="5:18">
      <c r="E314" s="38"/>
      <c r="F314" s="39"/>
      <c r="G314" s="38"/>
      <c r="H314" s="38"/>
      <c r="I314" s="38"/>
      <c r="J314" s="38"/>
      <c r="K314" s="40"/>
      <c r="L314" s="38"/>
      <c r="M314" s="41"/>
      <c r="N314" s="41"/>
      <c r="O314" s="41"/>
      <c r="P314" s="42"/>
      <c r="Q314" s="43"/>
      <c r="R314" s="43"/>
    </row>
    <row r="315" spans="5:18">
      <c r="E315" s="38"/>
      <c r="F315" s="39"/>
      <c r="G315" s="38"/>
      <c r="H315" s="38"/>
      <c r="I315" s="38"/>
      <c r="J315" s="38"/>
      <c r="K315" s="40"/>
      <c r="L315" s="38"/>
      <c r="M315" s="41"/>
      <c r="N315" s="41"/>
      <c r="O315" s="41"/>
      <c r="P315" s="42"/>
      <c r="Q315" s="43"/>
      <c r="R315" s="43"/>
    </row>
    <row r="316" spans="5:18">
      <c r="E316" s="38"/>
      <c r="F316" s="39"/>
      <c r="G316" s="38"/>
      <c r="H316" s="38"/>
      <c r="I316" s="38"/>
      <c r="J316" s="38"/>
      <c r="K316" s="40"/>
      <c r="L316" s="38"/>
      <c r="M316" s="41"/>
      <c r="N316" s="41"/>
      <c r="O316" s="41"/>
      <c r="P316" s="42"/>
      <c r="Q316" s="43"/>
      <c r="R316" s="43"/>
    </row>
    <row r="317" spans="5:18">
      <c r="E317" s="38"/>
      <c r="F317" s="39"/>
      <c r="G317" s="38"/>
      <c r="H317" s="38"/>
      <c r="I317" s="38"/>
      <c r="J317" s="38"/>
      <c r="K317" s="40"/>
      <c r="L317" s="38"/>
      <c r="M317" s="41"/>
      <c r="N317" s="41"/>
      <c r="O317" s="41"/>
      <c r="P317" s="42"/>
      <c r="Q317" s="43"/>
      <c r="R317" s="43"/>
    </row>
    <row r="318" spans="5:18">
      <c r="E318" s="38"/>
      <c r="F318" s="39"/>
      <c r="G318" s="38"/>
      <c r="H318" s="38"/>
      <c r="I318" s="38"/>
      <c r="J318" s="38"/>
      <c r="K318" s="40"/>
      <c r="L318" s="38"/>
      <c r="M318" s="41"/>
      <c r="N318" s="41"/>
      <c r="O318" s="41"/>
      <c r="P318" s="42"/>
      <c r="Q318" s="43"/>
      <c r="R318" s="43"/>
    </row>
    <row r="319" spans="5:18">
      <c r="E319" s="38"/>
      <c r="F319" s="39"/>
      <c r="G319" s="38"/>
      <c r="H319" s="38"/>
      <c r="I319" s="38"/>
      <c r="J319" s="38"/>
      <c r="K319" s="40"/>
      <c r="L319" s="38"/>
      <c r="M319" s="41"/>
      <c r="N319" s="41"/>
      <c r="O319" s="41"/>
      <c r="P319" s="42"/>
      <c r="Q319" s="43"/>
      <c r="R319" s="43"/>
    </row>
    <row r="320" spans="5:18">
      <c r="E320" s="38"/>
      <c r="F320" s="39"/>
      <c r="G320" s="38"/>
      <c r="H320" s="38"/>
      <c r="I320" s="38"/>
      <c r="J320" s="38"/>
      <c r="K320" s="40"/>
      <c r="L320" s="38"/>
      <c r="M320" s="41"/>
      <c r="N320" s="41"/>
      <c r="O320" s="41"/>
      <c r="P320" s="42"/>
      <c r="Q320" s="43"/>
      <c r="R320" s="43"/>
    </row>
    <row r="321" spans="5:18">
      <c r="E321" s="38"/>
      <c r="F321" s="39"/>
      <c r="G321" s="38"/>
      <c r="H321" s="38"/>
      <c r="I321" s="38"/>
      <c r="J321" s="38"/>
      <c r="K321" s="40"/>
      <c r="L321" s="38"/>
      <c r="M321" s="41"/>
      <c r="N321" s="41"/>
      <c r="O321" s="41"/>
      <c r="P321" s="42"/>
      <c r="Q321" s="43"/>
      <c r="R321" s="43"/>
    </row>
    <row r="322" spans="5:18">
      <c r="E322" s="38"/>
      <c r="F322" s="39"/>
      <c r="G322" s="38"/>
      <c r="H322" s="38"/>
      <c r="I322" s="38"/>
      <c r="J322" s="38"/>
      <c r="K322" s="40"/>
      <c r="L322" s="38"/>
      <c r="M322" s="41"/>
      <c r="N322" s="41"/>
      <c r="O322" s="41"/>
      <c r="P322" s="42"/>
      <c r="Q322" s="43"/>
      <c r="R322" s="43"/>
    </row>
    <row r="323" spans="5:18">
      <c r="E323" s="38"/>
      <c r="F323" s="39"/>
      <c r="G323" s="38"/>
      <c r="H323" s="38"/>
      <c r="I323" s="38"/>
      <c r="J323" s="38"/>
      <c r="K323" s="40"/>
      <c r="L323" s="38"/>
      <c r="M323" s="41"/>
      <c r="N323" s="41"/>
      <c r="O323" s="41"/>
      <c r="P323" s="42"/>
      <c r="Q323" s="43"/>
      <c r="R323" s="43"/>
    </row>
    <row r="324" spans="5:18">
      <c r="E324" s="38"/>
      <c r="F324" s="39"/>
      <c r="G324" s="38"/>
      <c r="H324" s="38"/>
      <c r="I324" s="38"/>
      <c r="J324" s="38"/>
      <c r="K324" s="40"/>
      <c r="L324" s="38"/>
      <c r="M324" s="41"/>
      <c r="N324" s="41"/>
      <c r="O324" s="41"/>
      <c r="P324" s="42"/>
      <c r="Q324" s="43"/>
      <c r="R324" s="43"/>
    </row>
    <row r="325" spans="5:18">
      <c r="E325" s="38"/>
      <c r="F325" s="39"/>
      <c r="G325" s="38"/>
      <c r="H325" s="38"/>
      <c r="I325" s="38"/>
      <c r="J325" s="38"/>
      <c r="K325" s="40"/>
      <c r="L325" s="38"/>
      <c r="M325" s="41"/>
      <c r="N325" s="41"/>
      <c r="O325" s="41"/>
      <c r="P325" s="42"/>
      <c r="Q325" s="43"/>
      <c r="R325" s="43"/>
    </row>
    <row r="326" spans="5:18">
      <c r="E326" s="38"/>
      <c r="F326" s="39"/>
      <c r="G326" s="38"/>
      <c r="H326" s="38"/>
      <c r="I326" s="38"/>
      <c r="J326" s="38"/>
      <c r="K326" s="40"/>
      <c r="L326" s="38"/>
      <c r="M326" s="41"/>
      <c r="N326" s="41"/>
      <c r="O326" s="41"/>
      <c r="P326" s="42"/>
      <c r="Q326" s="43"/>
      <c r="R326" s="43"/>
    </row>
    <row r="327" spans="5:18">
      <c r="E327" s="38"/>
      <c r="F327" s="39"/>
      <c r="G327" s="38"/>
      <c r="H327" s="38"/>
      <c r="I327" s="38"/>
      <c r="J327" s="38"/>
      <c r="K327" s="40"/>
      <c r="L327" s="38"/>
      <c r="M327" s="41"/>
      <c r="N327" s="41"/>
      <c r="O327" s="41"/>
      <c r="P327" s="42"/>
      <c r="Q327" s="43"/>
      <c r="R327" s="43"/>
    </row>
    <row r="328" spans="5:18">
      <c r="E328" s="38"/>
      <c r="F328" s="39"/>
      <c r="G328" s="38"/>
      <c r="H328" s="38"/>
      <c r="I328" s="38"/>
      <c r="J328" s="38"/>
      <c r="K328" s="40"/>
      <c r="L328" s="38"/>
      <c r="M328" s="41"/>
      <c r="N328" s="41"/>
      <c r="O328" s="41"/>
      <c r="P328" s="42"/>
      <c r="Q328" s="43"/>
      <c r="R328" s="43"/>
    </row>
    <row r="329" spans="5:18">
      <c r="E329" s="38"/>
      <c r="F329" s="39"/>
      <c r="G329" s="38"/>
      <c r="H329" s="38"/>
      <c r="I329" s="38"/>
      <c r="J329" s="38"/>
      <c r="K329" s="40"/>
      <c r="L329" s="38"/>
      <c r="M329" s="41"/>
      <c r="N329" s="41"/>
      <c r="O329" s="41"/>
      <c r="P329" s="42"/>
      <c r="Q329" s="43"/>
      <c r="R329" s="43"/>
    </row>
    <row r="330" spans="5:18">
      <c r="E330" s="38"/>
      <c r="F330" s="39"/>
      <c r="G330" s="38"/>
      <c r="H330" s="38"/>
      <c r="I330" s="38"/>
      <c r="J330" s="38"/>
      <c r="K330" s="40"/>
      <c r="L330" s="38"/>
      <c r="M330" s="41"/>
      <c r="N330" s="41"/>
      <c r="O330" s="41"/>
      <c r="P330" s="42"/>
      <c r="Q330" s="43"/>
      <c r="R330" s="43"/>
    </row>
    <row r="331" spans="5:18">
      <c r="E331" s="38"/>
      <c r="F331" s="39"/>
      <c r="G331" s="38"/>
      <c r="H331" s="38"/>
      <c r="I331" s="38"/>
      <c r="J331" s="38"/>
      <c r="K331" s="40"/>
      <c r="L331" s="38"/>
      <c r="M331" s="41"/>
      <c r="N331" s="41"/>
      <c r="O331" s="41"/>
      <c r="P331" s="42"/>
      <c r="Q331" s="43"/>
      <c r="R331" s="43"/>
    </row>
    <row r="332" spans="5:18">
      <c r="E332" s="38"/>
      <c r="F332" s="39"/>
      <c r="G332" s="38"/>
      <c r="H332" s="38"/>
      <c r="I332" s="38"/>
      <c r="J332" s="38"/>
      <c r="K332" s="40"/>
      <c r="L332" s="38"/>
      <c r="M332" s="41"/>
      <c r="N332" s="41"/>
      <c r="O332" s="41"/>
      <c r="P332" s="42"/>
      <c r="Q332" s="43"/>
      <c r="R332" s="43"/>
    </row>
    <row r="333" spans="5:18">
      <c r="E333" s="38"/>
      <c r="F333" s="39"/>
      <c r="G333" s="38"/>
      <c r="H333" s="38"/>
      <c r="I333" s="38"/>
      <c r="J333" s="38"/>
      <c r="K333" s="40"/>
      <c r="L333" s="38"/>
      <c r="M333" s="41"/>
      <c r="N333" s="41"/>
      <c r="O333" s="41"/>
      <c r="P333" s="42"/>
      <c r="Q333" s="43"/>
      <c r="R333" s="43"/>
    </row>
    <row r="334" spans="5:18">
      <c r="E334" s="38"/>
      <c r="F334" s="39"/>
      <c r="G334" s="38"/>
      <c r="H334" s="38"/>
      <c r="I334" s="38"/>
      <c r="J334" s="38"/>
      <c r="K334" s="40"/>
      <c r="L334" s="38"/>
      <c r="M334" s="41"/>
      <c r="N334" s="41"/>
      <c r="O334" s="41"/>
      <c r="P334" s="42"/>
      <c r="Q334" s="43"/>
      <c r="R334" s="43"/>
    </row>
    <row r="335" spans="5:18">
      <c r="E335" s="38"/>
      <c r="F335" s="39"/>
      <c r="G335" s="38"/>
      <c r="H335" s="38"/>
      <c r="I335" s="38"/>
      <c r="J335" s="38"/>
      <c r="K335" s="40"/>
      <c r="L335" s="38"/>
      <c r="M335" s="41"/>
      <c r="N335" s="41"/>
      <c r="O335" s="41"/>
      <c r="P335" s="42"/>
      <c r="Q335" s="43"/>
      <c r="R335" s="43"/>
    </row>
    <row r="336" spans="5:18">
      <c r="E336" s="38"/>
      <c r="F336" s="39"/>
      <c r="G336" s="38"/>
      <c r="H336" s="38"/>
      <c r="I336" s="38"/>
      <c r="J336" s="38"/>
      <c r="K336" s="40"/>
      <c r="L336" s="38"/>
      <c r="M336" s="41"/>
      <c r="N336" s="41"/>
      <c r="O336" s="41"/>
      <c r="P336" s="42"/>
      <c r="Q336" s="43"/>
      <c r="R336" s="43"/>
    </row>
    <row r="337" spans="5:18">
      <c r="E337" s="38"/>
      <c r="F337" s="39"/>
      <c r="G337" s="38"/>
      <c r="H337" s="38"/>
      <c r="I337" s="38"/>
      <c r="J337" s="38"/>
      <c r="K337" s="40"/>
      <c r="L337" s="38"/>
      <c r="M337" s="41"/>
      <c r="N337" s="41"/>
      <c r="O337" s="41"/>
      <c r="P337" s="42"/>
      <c r="Q337" s="43"/>
      <c r="R337" s="43"/>
    </row>
    <row r="338" spans="5:18">
      <c r="E338" s="38"/>
      <c r="F338" s="39"/>
      <c r="G338" s="38"/>
      <c r="H338" s="38"/>
      <c r="I338" s="38"/>
      <c r="J338" s="38"/>
      <c r="K338" s="40"/>
      <c r="L338" s="38"/>
      <c r="M338" s="41"/>
      <c r="N338" s="41"/>
      <c r="O338" s="41"/>
      <c r="P338" s="42"/>
      <c r="Q338" s="43"/>
      <c r="R338" s="43"/>
    </row>
    <row r="339" spans="5:18">
      <c r="E339" s="38"/>
      <c r="F339" s="39"/>
      <c r="G339" s="38"/>
      <c r="H339" s="38"/>
      <c r="I339" s="38"/>
      <c r="J339" s="38"/>
      <c r="K339" s="40"/>
      <c r="L339" s="38"/>
      <c r="M339" s="41"/>
      <c r="N339" s="41"/>
      <c r="O339" s="41"/>
      <c r="P339" s="42"/>
      <c r="Q339" s="43"/>
      <c r="R339" s="43"/>
    </row>
    <row r="340" spans="5:18">
      <c r="E340" s="38"/>
      <c r="F340" s="39"/>
      <c r="G340" s="38"/>
      <c r="H340" s="38"/>
      <c r="I340" s="38"/>
      <c r="J340" s="38"/>
      <c r="K340" s="40"/>
      <c r="L340" s="38"/>
      <c r="M340" s="41"/>
      <c r="N340" s="41"/>
      <c r="O340" s="41"/>
      <c r="P340" s="42"/>
      <c r="Q340" s="43"/>
      <c r="R340" s="43"/>
    </row>
    <row r="341" spans="5:18">
      <c r="E341" s="38"/>
      <c r="F341" s="39"/>
      <c r="G341" s="38"/>
      <c r="H341" s="38"/>
      <c r="I341" s="38"/>
      <c r="J341" s="38"/>
      <c r="K341" s="40"/>
      <c r="L341" s="38"/>
      <c r="M341" s="41"/>
      <c r="N341" s="41"/>
      <c r="O341" s="41"/>
      <c r="P341" s="42"/>
      <c r="Q341" s="43"/>
      <c r="R341" s="43"/>
    </row>
    <row r="342" spans="5:18">
      <c r="E342" s="38"/>
      <c r="F342" s="39"/>
      <c r="G342" s="38"/>
      <c r="H342" s="38"/>
      <c r="I342" s="38"/>
      <c r="J342" s="38"/>
      <c r="K342" s="40"/>
      <c r="L342" s="38"/>
      <c r="M342" s="41"/>
      <c r="N342" s="41"/>
      <c r="O342" s="41"/>
      <c r="P342" s="42"/>
      <c r="Q342" s="43"/>
      <c r="R342" s="43"/>
    </row>
    <row r="343" spans="5:18">
      <c r="E343" s="38"/>
      <c r="F343" s="39"/>
      <c r="G343" s="38"/>
      <c r="H343" s="38"/>
      <c r="I343" s="38"/>
      <c r="J343" s="38"/>
      <c r="K343" s="40"/>
      <c r="L343" s="38"/>
      <c r="M343" s="41"/>
      <c r="N343" s="41"/>
      <c r="O343" s="41"/>
      <c r="P343" s="42"/>
      <c r="Q343" s="43"/>
      <c r="R343" s="43"/>
    </row>
    <row r="344" spans="5:18">
      <c r="E344" s="38"/>
      <c r="F344" s="39"/>
      <c r="G344" s="38"/>
      <c r="H344" s="38"/>
      <c r="I344" s="38"/>
      <c r="J344" s="38"/>
      <c r="K344" s="40"/>
      <c r="L344" s="38"/>
      <c r="M344" s="41"/>
      <c r="N344" s="41"/>
      <c r="O344" s="41"/>
      <c r="P344" s="42"/>
      <c r="Q344" s="43"/>
      <c r="R344" s="43"/>
    </row>
    <row r="345" spans="5:18">
      <c r="E345" s="38"/>
      <c r="F345" s="39"/>
      <c r="G345" s="38"/>
      <c r="H345" s="38"/>
      <c r="I345" s="38"/>
      <c r="J345" s="38"/>
      <c r="K345" s="40"/>
      <c r="L345" s="38"/>
      <c r="M345" s="41"/>
      <c r="N345" s="41"/>
      <c r="O345" s="41"/>
      <c r="P345" s="42"/>
      <c r="Q345" s="43"/>
      <c r="R345" s="43"/>
    </row>
    <row r="346" spans="5:18">
      <c r="E346" s="38"/>
      <c r="F346" s="39"/>
      <c r="G346" s="38"/>
      <c r="H346" s="38"/>
      <c r="I346" s="38"/>
      <c r="J346" s="38"/>
      <c r="K346" s="40"/>
      <c r="L346" s="38"/>
      <c r="M346" s="41"/>
      <c r="N346" s="41"/>
      <c r="O346" s="41"/>
      <c r="P346" s="42"/>
      <c r="Q346" s="43"/>
      <c r="R346" s="43"/>
    </row>
    <row r="347" spans="5:18">
      <c r="E347" s="38"/>
      <c r="F347" s="39"/>
      <c r="G347" s="38"/>
      <c r="H347" s="38"/>
      <c r="I347" s="38"/>
      <c r="J347" s="38"/>
      <c r="K347" s="40"/>
      <c r="L347" s="38"/>
      <c r="M347" s="41"/>
      <c r="N347" s="41"/>
      <c r="O347" s="41"/>
      <c r="P347" s="42"/>
      <c r="Q347" s="43"/>
      <c r="R347" s="43"/>
    </row>
    <row r="348" spans="5:18">
      <c r="E348" s="38"/>
      <c r="F348" s="39"/>
      <c r="G348" s="38"/>
      <c r="H348" s="38"/>
      <c r="I348" s="38"/>
      <c r="J348" s="38"/>
      <c r="K348" s="40"/>
      <c r="L348" s="38"/>
      <c r="M348" s="41"/>
      <c r="N348" s="41"/>
      <c r="O348" s="41"/>
      <c r="P348" s="42"/>
      <c r="Q348" s="43"/>
      <c r="R348" s="43"/>
    </row>
    <row r="349" spans="5:18">
      <c r="E349" s="38"/>
      <c r="F349" s="39"/>
      <c r="G349" s="38"/>
      <c r="H349" s="38"/>
      <c r="I349" s="38"/>
      <c r="J349" s="38"/>
      <c r="K349" s="40"/>
      <c r="L349" s="38"/>
      <c r="M349" s="41"/>
      <c r="N349" s="41"/>
      <c r="O349" s="41"/>
      <c r="P349" s="42"/>
      <c r="Q349" s="43"/>
      <c r="R349" s="43"/>
    </row>
    <row r="350" spans="5:18">
      <c r="E350" s="38"/>
      <c r="F350" s="39"/>
      <c r="G350" s="38"/>
      <c r="H350" s="38"/>
      <c r="I350" s="38"/>
      <c r="J350" s="38"/>
      <c r="K350" s="40"/>
      <c r="L350" s="38"/>
      <c r="M350" s="41"/>
      <c r="N350" s="41"/>
      <c r="O350" s="41"/>
      <c r="P350" s="42"/>
      <c r="Q350" s="43"/>
      <c r="R350" s="43"/>
    </row>
    <row r="351" spans="5:18">
      <c r="E351" s="38"/>
      <c r="F351" s="39"/>
      <c r="G351" s="38"/>
      <c r="H351" s="38"/>
      <c r="I351" s="38"/>
      <c r="J351" s="38"/>
      <c r="K351" s="40"/>
      <c r="L351" s="38"/>
      <c r="M351" s="41"/>
      <c r="N351" s="41"/>
      <c r="O351" s="41"/>
      <c r="P351" s="42"/>
      <c r="Q351" s="43"/>
      <c r="R351" s="43"/>
    </row>
    <row r="352" spans="5:18">
      <c r="E352" s="38"/>
      <c r="F352" s="39"/>
      <c r="G352" s="38"/>
      <c r="H352" s="38"/>
      <c r="I352" s="38"/>
      <c r="J352" s="38"/>
      <c r="K352" s="40"/>
      <c r="L352" s="38"/>
      <c r="M352" s="41"/>
      <c r="N352" s="41"/>
      <c r="O352" s="41"/>
      <c r="P352" s="42"/>
      <c r="Q352" s="43"/>
      <c r="R352" s="43"/>
    </row>
    <row r="353" spans="5:18">
      <c r="E353" s="38"/>
      <c r="F353" s="39"/>
      <c r="G353" s="38"/>
      <c r="H353" s="38"/>
      <c r="I353" s="38"/>
      <c r="J353" s="38"/>
      <c r="K353" s="40"/>
      <c r="L353" s="38"/>
      <c r="M353" s="41"/>
      <c r="N353" s="41"/>
      <c r="O353" s="41"/>
      <c r="P353" s="42"/>
      <c r="Q353" s="43"/>
      <c r="R353" s="43"/>
    </row>
    <row r="354" spans="5:18">
      <c r="E354" s="38"/>
      <c r="F354" s="39"/>
      <c r="G354" s="38"/>
      <c r="H354" s="38"/>
      <c r="I354" s="38"/>
      <c r="J354" s="38"/>
      <c r="K354" s="40"/>
      <c r="L354" s="38"/>
      <c r="M354" s="41"/>
      <c r="N354" s="41"/>
      <c r="O354" s="41"/>
      <c r="P354" s="42"/>
      <c r="Q354" s="43"/>
      <c r="R354" s="43"/>
    </row>
    <row r="355" spans="5:18">
      <c r="E355" s="38"/>
      <c r="F355" s="39"/>
      <c r="G355" s="38"/>
      <c r="H355" s="38"/>
      <c r="I355" s="38"/>
      <c r="J355" s="38"/>
      <c r="K355" s="40"/>
      <c r="L355" s="38"/>
      <c r="M355" s="41"/>
      <c r="N355" s="41"/>
      <c r="O355" s="41"/>
      <c r="P355" s="42"/>
      <c r="Q355" s="43"/>
      <c r="R355" s="43"/>
    </row>
    <row r="356" spans="5:18">
      <c r="E356" s="38"/>
      <c r="F356" s="39"/>
      <c r="G356" s="38"/>
      <c r="H356" s="38"/>
      <c r="I356" s="38"/>
      <c r="J356" s="38"/>
      <c r="K356" s="40"/>
      <c r="L356" s="38"/>
      <c r="M356" s="41"/>
      <c r="N356" s="41"/>
      <c r="O356" s="41"/>
      <c r="P356" s="42"/>
      <c r="Q356" s="43"/>
      <c r="R356" s="43"/>
    </row>
    <row r="357" spans="5:18">
      <c r="E357" s="38"/>
      <c r="F357" s="39"/>
      <c r="G357" s="38"/>
      <c r="H357" s="38"/>
      <c r="I357" s="38"/>
      <c r="J357" s="38"/>
      <c r="K357" s="40"/>
      <c r="L357" s="38"/>
      <c r="M357" s="41"/>
      <c r="N357" s="41"/>
      <c r="O357" s="41"/>
      <c r="P357" s="42"/>
      <c r="Q357" s="43"/>
      <c r="R357" s="43"/>
    </row>
    <row r="358" spans="5:18">
      <c r="E358" s="38"/>
      <c r="F358" s="39"/>
      <c r="G358" s="38"/>
      <c r="H358" s="38"/>
      <c r="I358" s="38"/>
      <c r="J358" s="38"/>
      <c r="K358" s="40"/>
      <c r="L358" s="38"/>
      <c r="M358" s="41"/>
      <c r="N358" s="41"/>
      <c r="O358" s="41"/>
      <c r="P358" s="42"/>
      <c r="Q358" s="43"/>
      <c r="R358" s="43"/>
    </row>
    <row r="359" spans="5:18">
      <c r="E359" s="38"/>
      <c r="F359" s="39"/>
      <c r="G359" s="38"/>
      <c r="H359" s="38"/>
      <c r="I359" s="38"/>
      <c r="J359" s="38"/>
      <c r="K359" s="40"/>
      <c r="L359" s="38"/>
      <c r="M359" s="41"/>
      <c r="N359" s="41"/>
      <c r="O359" s="41"/>
      <c r="P359" s="42"/>
      <c r="Q359" s="43"/>
      <c r="R359" s="43"/>
    </row>
    <row r="360" spans="5:18">
      <c r="E360" s="38"/>
      <c r="F360" s="39"/>
      <c r="G360" s="38"/>
      <c r="H360" s="38"/>
      <c r="I360" s="38"/>
      <c r="J360" s="38"/>
      <c r="K360" s="40"/>
      <c r="L360" s="38"/>
      <c r="M360" s="41"/>
      <c r="N360" s="41"/>
      <c r="O360" s="41"/>
      <c r="P360" s="42"/>
      <c r="Q360" s="43"/>
      <c r="R360" s="43"/>
    </row>
    <row r="361" spans="5:18">
      <c r="E361" s="38"/>
      <c r="F361" s="39"/>
      <c r="G361" s="38"/>
      <c r="H361" s="38"/>
      <c r="I361" s="38"/>
      <c r="J361" s="38"/>
      <c r="K361" s="40"/>
      <c r="L361" s="38"/>
      <c r="M361" s="41"/>
      <c r="N361" s="41"/>
      <c r="O361" s="41"/>
      <c r="P361" s="42"/>
      <c r="Q361" s="43"/>
      <c r="R361" s="43"/>
    </row>
    <row r="362" spans="5:18">
      <c r="E362" s="38"/>
      <c r="F362" s="39"/>
      <c r="G362" s="38"/>
      <c r="H362" s="38"/>
      <c r="I362" s="38"/>
      <c r="J362" s="38"/>
      <c r="K362" s="40"/>
      <c r="L362" s="38"/>
      <c r="M362" s="41"/>
      <c r="N362" s="41"/>
      <c r="O362" s="41"/>
      <c r="P362" s="42"/>
      <c r="Q362" s="43"/>
      <c r="R362" s="43"/>
    </row>
    <row r="363" spans="5:18">
      <c r="E363" s="38"/>
      <c r="F363" s="39"/>
      <c r="G363" s="38"/>
      <c r="H363" s="38"/>
      <c r="I363" s="38"/>
      <c r="J363" s="38"/>
      <c r="K363" s="40"/>
      <c r="L363" s="38"/>
      <c r="M363" s="41"/>
      <c r="N363" s="41"/>
      <c r="O363" s="41"/>
      <c r="P363" s="42"/>
      <c r="Q363" s="43"/>
      <c r="R363" s="43"/>
    </row>
    <row r="364" spans="5:18">
      <c r="E364" s="38"/>
      <c r="F364" s="39"/>
      <c r="G364" s="38"/>
      <c r="H364" s="38"/>
      <c r="I364" s="38"/>
      <c r="J364" s="38"/>
      <c r="K364" s="40"/>
      <c r="L364" s="38"/>
      <c r="M364" s="41"/>
      <c r="N364" s="41"/>
      <c r="O364" s="41"/>
      <c r="P364" s="42"/>
      <c r="Q364" s="43"/>
      <c r="R364" s="43"/>
    </row>
    <row r="365" spans="5:18">
      <c r="E365" s="38"/>
      <c r="F365" s="39"/>
      <c r="G365" s="38"/>
      <c r="H365" s="38"/>
      <c r="I365" s="38"/>
      <c r="J365" s="38"/>
      <c r="K365" s="40"/>
      <c r="L365" s="38"/>
      <c r="M365" s="41"/>
      <c r="N365" s="41"/>
      <c r="O365" s="41"/>
      <c r="P365" s="42"/>
      <c r="Q365" s="43"/>
      <c r="R365" s="43"/>
    </row>
    <row r="366" spans="5:18">
      <c r="E366" s="38"/>
      <c r="F366" s="39"/>
      <c r="G366" s="38"/>
      <c r="H366" s="38"/>
      <c r="I366" s="38"/>
      <c r="J366" s="38"/>
      <c r="K366" s="40"/>
      <c r="L366" s="38"/>
      <c r="M366" s="41"/>
      <c r="N366" s="41"/>
      <c r="O366" s="41"/>
      <c r="P366" s="42"/>
      <c r="Q366" s="43"/>
      <c r="R366" s="43"/>
    </row>
    <row r="367" spans="5:18">
      <c r="E367" s="38"/>
      <c r="F367" s="39"/>
      <c r="G367" s="38"/>
      <c r="H367" s="38"/>
      <c r="I367" s="38"/>
      <c r="J367" s="38"/>
      <c r="K367" s="40"/>
      <c r="L367" s="38"/>
      <c r="M367" s="41"/>
      <c r="N367" s="41"/>
      <c r="O367" s="41"/>
      <c r="P367" s="42"/>
      <c r="Q367" s="43"/>
      <c r="R367" s="43"/>
    </row>
    <row r="368" spans="5:18">
      <c r="E368" s="38"/>
      <c r="F368" s="39"/>
      <c r="G368" s="38"/>
      <c r="H368" s="38"/>
      <c r="I368" s="38"/>
      <c r="J368" s="38"/>
      <c r="K368" s="40"/>
      <c r="L368" s="38"/>
      <c r="M368" s="41"/>
      <c r="N368" s="41"/>
      <c r="O368" s="41"/>
      <c r="P368" s="42"/>
      <c r="Q368" s="43"/>
      <c r="R368" s="43"/>
    </row>
    <row r="369" spans="5:18">
      <c r="E369" s="38"/>
      <c r="F369" s="39"/>
      <c r="G369" s="38"/>
      <c r="H369" s="38"/>
      <c r="I369" s="38"/>
      <c r="J369" s="38"/>
      <c r="K369" s="40"/>
      <c r="L369" s="38"/>
      <c r="M369" s="41"/>
      <c r="N369" s="41"/>
      <c r="O369" s="41"/>
      <c r="P369" s="42"/>
      <c r="Q369" s="43"/>
      <c r="R369" s="43"/>
    </row>
    <row r="370" spans="5:18">
      <c r="E370" s="38"/>
      <c r="F370" s="39"/>
      <c r="G370" s="38"/>
      <c r="H370" s="38"/>
      <c r="I370" s="38"/>
      <c r="J370" s="38"/>
      <c r="K370" s="40"/>
      <c r="L370" s="38"/>
      <c r="M370" s="41"/>
      <c r="N370" s="41"/>
      <c r="O370" s="41"/>
      <c r="P370" s="42"/>
      <c r="Q370" s="43"/>
      <c r="R370" s="43"/>
    </row>
    <row r="371" spans="5:18">
      <c r="E371" s="38"/>
      <c r="F371" s="39"/>
      <c r="G371" s="38"/>
      <c r="H371" s="38"/>
      <c r="I371" s="38"/>
      <c r="J371" s="38"/>
      <c r="K371" s="40"/>
      <c r="L371" s="38"/>
      <c r="M371" s="41"/>
      <c r="N371" s="41"/>
      <c r="O371" s="41"/>
      <c r="P371" s="42"/>
      <c r="Q371" s="43"/>
      <c r="R371" s="43"/>
    </row>
    <row r="372" spans="5:18">
      <c r="E372" s="38"/>
      <c r="F372" s="39"/>
      <c r="G372" s="38"/>
      <c r="H372" s="38"/>
      <c r="I372" s="38"/>
      <c r="J372" s="38"/>
      <c r="K372" s="40"/>
      <c r="L372" s="38"/>
      <c r="M372" s="41"/>
      <c r="N372" s="41"/>
      <c r="O372" s="41"/>
      <c r="P372" s="42"/>
      <c r="Q372" s="43"/>
      <c r="R372" s="43"/>
    </row>
    <row r="373" spans="5:18">
      <c r="E373" s="38"/>
      <c r="F373" s="39"/>
      <c r="G373" s="38"/>
      <c r="H373" s="38"/>
      <c r="I373" s="38"/>
      <c r="J373" s="38"/>
      <c r="K373" s="40"/>
      <c r="L373" s="38"/>
      <c r="M373" s="41"/>
      <c r="N373" s="41"/>
      <c r="O373" s="41"/>
      <c r="P373" s="42"/>
      <c r="Q373" s="43"/>
      <c r="R373" s="43"/>
    </row>
    <row r="374" spans="5:18">
      <c r="E374" s="38"/>
      <c r="F374" s="39"/>
      <c r="G374" s="38"/>
      <c r="H374" s="38"/>
      <c r="I374" s="38"/>
      <c r="J374" s="38"/>
      <c r="K374" s="40"/>
      <c r="L374" s="38"/>
      <c r="M374" s="41"/>
      <c r="N374" s="41"/>
      <c r="O374" s="41"/>
      <c r="P374" s="42"/>
      <c r="Q374" s="43"/>
      <c r="R374" s="43"/>
    </row>
    <row r="375" spans="5:18">
      <c r="E375" s="38"/>
      <c r="F375" s="39"/>
      <c r="G375" s="38"/>
      <c r="H375" s="38"/>
      <c r="I375" s="38"/>
      <c r="J375" s="38"/>
      <c r="K375" s="40"/>
      <c r="L375" s="38"/>
      <c r="M375" s="41"/>
      <c r="N375" s="41"/>
      <c r="O375" s="41"/>
      <c r="P375" s="42"/>
      <c r="Q375" s="43"/>
      <c r="R375" s="43"/>
    </row>
    <row r="376" spans="5:18">
      <c r="E376" s="38"/>
      <c r="F376" s="39"/>
      <c r="G376" s="38"/>
      <c r="H376" s="38"/>
      <c r="I376" s="38"/>
      <c r="J376" s="38"/>
      <c r="K376" s="40"/>
      <c r="L376" s="38"/>
      <c r="M376" s="41"/>
      <c r="N376" s="41"/>
      <c r="O376" s="41"/>
      <c r="P376" s="42"/>
      <c r="Q376" s="43"/>
      <c r="R376" s="43"/>
    </row>
    <row r="377" spans="5:18">
      <c r="E377" s="38"/>
      <c r="F377" s="39"/>
      <c r="G377" s="38"/>
      <c r="H377" s="38"/>
      <c r="I377" s="38"/>
      <c r="J377" s="38"/>
      <c r="K377" s="40"/>
      <c r="L377" s="38"/>
      <c r="M377" s="41"/>
      <c r="N377" s="41"/>
      <c r="O377" s="41"/>
      <c r="P377" s="42"/>
      <c r="Q377" s="43"/>
      <c r="R377" s="43"/>
    </row>
    <row r="378" spans="5:18">
      <c r="E378" s="38"/>
      <c r="F378" s="39"/>
      <c r="G378" s="38"/>
      <c r="H378" s="38"/>
      <c r="I378" s="38"/>
      <c r="J378" s="38"/>
      <c r="K378" s="40"/>
      <c r="L378" s="38"/>
      <c r="M378" s="41"/>
      <c r="N378" s="41"/>
      <c r="O378" s="41"/>
      <c r="P378" s="42"/>
      <c r="Q378" s="43"/>
      <c r="R378" s="43"/>
    </row>
    <row r="379" spans="5:18">
      <c r="E379" s="38"/>
      <c r="F379" s="39"/>
      <c r="G379" s="38"/>
      <c r="H379" s="38"/>
      <c r="I379" s="38"/>
      <c r="J379" s="38"/>
      <c r="K379" s="40"/>
      <c r="L379" s="38"/>
      <c r="M379" s="41"/>
      <c r="N379" s="41"/>
      <c r="O379" s="41"/>
      <c r="P379" s="42"/>
      <c r="Q379" s="43"/>
      <c r="R379" s="43"/>
    </row>
    <row r="380" spans="5:18">
      <c r="E380" s="38"/>
      <c r="F380" s="39"/>
      <c r="G380" s="38"/>
      <c r="H380" s="38"/>
      <c r="I380" s="38"/>
      <c r="J380" s="38"/>
      <c r="K380" s="40"/>
      <c r="L380" s="38"/>
      <c r="M380" s="41"/>
      <c r="N380" s="41"/>
      <c r="O380" s="41"/>
      <c r="P380" s="42"/>
      <c r="Q380" s="43"/>
      <c r="R380" s="43"/>
    </row>
    <row r="381" spans="5:18">
      <c r="E381" s="38"/>
      <c r="F381" s="39"/>
      <c r="G381" s="38"/>
      <c r="H381" s="38"/>
      <c r="I381" s="38"/>
      <c r="J381" s="38"/>
      <c r="K381" s="40"/>
      <c r="L381" s="38"/>
      <c r="M381" s="41"/>
      <c r="N381" s="41"/>
      <c r="O381" s="41"/>
      <c r="P381" s="42"/>
      <c r="Q381" s="43"/>
      <c r="R381" s="43"/>
    </row>
    <row r="382" spans="5:18">
      <c r="E382" s="38"/>
      <c r="F382" s="39"/>
      <c r="G382" s="38"/>
      <c r="H382" s="38"/>
      <c r="I382" s="38"/>
      <c r="J382" s="38"/>
      <c r="K382" s="40"/>
      <c r="L382" s="38"/>
      <c r="M382" s="41"/>
      <c r="N382" s="41"/>
      <c r="O382" s="41"/>
      <c r="P382" s="42"/>
      <c r="Q382" s="43"/>
      <c r="R382" s="43"/>
    </row>
    <row r="383" spans="5:18">
      <c r="E383" s="38"/>
      <c r="F383" s="39"/>
      <c r="G383" s="38"/>
      <c r="H383" s="38"/>
      <c r="I383" s="38"/>
      <c r="J383" s="38"/>
      <c r="K383" s="40"/>
      <c r="L383" s="38"/>
      <c r="M383" s="41"/>
      <c r="N383" s="41"/>
      <c r="O383" s="41"/>
      <c r="P383" s="42"/>
      <c r="Q383" s="43"/>
      <c r="R383" s="43"/>
    </row>
    <row r="384" spans="5:18">
      <c r="E384" s="38"/>
      <c r="F384" s="39"/>
      <c r="G384" s="38"/>
      <c r="H384" s="38"/>
      <c r="I384" s="38"/>
      <c r="J384" s="38"/>
      <c r="K384" s="40"/>
      <c r="L384" s="38"/>
      <c r="M384" s="41"/>
      <c r="N384" s="41"/>
      <c r="O384" s="41"/>
      <c r="P384" s="42"/>
      <c r="Q384" s="43"/>
      <c r="R384" s="43"/>
    </row>
    <row r="385" spans="5:18">
      <c r="E385" s="38"/>
      <c r="F385" s="39"/>
      <c r="G385" s="38"/>
      <c r="H385" s="38"/>
      <c r="I385" s="38"/>
      <c r="J385" s="38"/>
      <c r="K385" s="40"/>
      <c r="L385" s="38"/>
      <c r="M385" s="41"/>
      <c r="N385" s="41"/>
      <c r="O385" s="41"/>
      <c r="P385" s="42"/>
      <c r="Q385" s="43"/>
      <c r="R385" s="43"/>
    </row>
    <row r="386" spans="5:18">
      <c r="E386" s="38"/>
      <c r="F386" s="39"/>
      <c r="G386" s="38"/>
      <c r="H386" s="38"/>
      <c r="I386" s="38"/>
      <c r="J386" s="38"/>
      <c r="K386" s="40"/>
      <c r="L386" s="38"/>
      <c r="M386" s="41"/>
      <c r="N386" s="41"/>
      <c r="O386" s="41"/>
      <c r="P386" s="42"/>
      <c r="Q386" s="43"/>
      <c r="R386" s="43"/>
    </row>
    <row r="387" spans="5:18">
      <c r="E387" s="38"/>
      <c r="F387" s="39"/>
      <c r="G387" s="38"/>
      <c r="H387" s="38"/>
      <c r="I387" s="38"/>
      <c r="J387" s="38"/>
      <c r="K387" s="40"/>
      <c r="L387" s="38"/>
      <c r="M387" s="41"/>
      <c r="N387" s="41"/>
      <c r="O387" s="41"/>
      <c r="P387" s="42"/>
      <c r="Q387" s="43"/>
      <c r="R387" s="43"/>
    </row>
    <row r="388" spans="5:18">
      <c r="E388" s="38"/>
      <c r="F388" s="39"/>
      <c r="G388" s="38"/>
      <c r="H388" s="38"/>
      <c r="I388" s="38"/>
      <c r="J388" s="38"/>
      <c r="K388" s="40"/>
      <c r="L388" s="38"/>
      <c r="M388" s="41"/>
      <c r="N388" s="41"/>
      <c r="O388" s="41"/>
      <c r="P388" s="42"/>
      <c r="Q388" s="43"/>
      <c r="R388" s="43"/>
    </row>
    <row r="389" spans="5:18">
      <c r="E389" s="38"/>
      <c r="F389" s="39"/>
      <c r="G389" s="38"/>
      <c r="H389" s="38"/>
      <c r="I389" s="38"/>
      <c r="J389" s="38"/>
      <c r="K389" s="40"/>
      <c r="L389" s="38"/>
      <c r="M389" s="41"/>
      <c r="N389" s="41"/>
      <c r="O389" s="41"/>
      <c r="P389" s="42"/>
      <c r="Q389" s="43"/>
      <c r="R389" s="43"/>
    </row>
    <row r="390" spans="5:18">
      <c r="E390" s="38"/>
      <c r="F390" s="39"/>
      <c r="G390" s="38"/>
      <c r="H390" s="38"/>
      <c r="I390" s="38"/>
      <c r="J390" s="38"/>
      <c r="K390" s="40"/>
      <c r="L390" s="38"/>
      <c r="M390" s="41"/>
      <c r="N390" s="41"/>
      <c r="O390" s="41"/>
      <c r="P390" s="42"/>
      <c r="Q390" s="43"/>
      <c r="R390" s="43"/>
    </row>
    <row r="391" spans="5:18">
      <c r="E391" s="38"/>
      <c r="F391" s="39"/>
      <c r="G391" s="38"/>
      <c r="H391" s="38"/>
      <c r="I391" s="38"/>
      <c r="J391" s="38"/>
      <c r="K391" s="40"/>
      <c r="L391" s="38"/>
      <c r="M391" s="41"/>
      <c r="N391" s="41"/>
      <c r="O391" s="41"/>
      <c r="P391" s="42"/>
      <c r="Q391" s="43"/>
      <c r="R391" s="43"/>
    </row>
    <row r="392" spans="5:18">
      <c r="E392" s="38"/>
      <c r="F392" s="39"/>
      <c r="G392" s="38"/>
      <c r="H392" s="38"/>
      <c r="I392" s="38"/>
      <c r="J392" s="38"/>
      <c r="K392" s="40"/>
      <c r="L392" s="38"/>
      <c r="M392" s="41"/>
      <c r="N392" s="41"/>
      <c r="O392" s="41"/>
      <c r="P392" s="42"/>
      <c r="Q392" s="43"/>
      <c r="R392" s="43"/>
    </row>
    <row r="393" spans="5:18">
      <c r="E393" s="38"/>
      <c r="F393" s="39"/>
      <c r="G393" s="38"/>
      <c r="H393" s="38"/>
      <c r="I393" s="38"/>
      <c r="J393" s="38"/>
      <c r="K393" s="40"/>
      <c r="L393" s="38"/>
      <c r="M393" s="41"/>
      <c r="N393" s="41"/>
      <c r="O393" s="41"/>
      <c r="P393" s="42"/>
      <c r="Q393" s="43"/>
      <c r="R393" s="43"/>
    </row>
    <row r="394" spans="5:18">
      <c r="E394" s="38"/>
      <c r="F394" s="39"/>
      <c r="G394" s="38"/>
      <c r="H394" s="38"/>
      <c r="I394" s="38"/>
      <c r="J394" s="38"/>
      <c r="K394" s="40"/>
      <c r="L394" s="38"/>
      <c r="M394" s="41"/>
      <c r="N394" s="41"/>
      <c r="O394" s="41"/>
      <c r="P394" s="42"/>
      <c r="Q394" s="43"/>
      <c r="R394" s="43"/>
    </row>
    <row r="395" spans="5:18">
      <c r="E395" s="38"/>
      <c r="F395" s="39"/>
      <c r="G395" s="38"/>
      <c r="H395" s="38"/>
      <c r="I395" s="38"/>
      <c r="J395" s="38"/>
      <c r="K395" s="40"/>
      <c r="L395" s="38"/>
      <c r="M395" s="41"/>
      <c r="N395" s="41"/>
      <c r="O395" s="41"/>
      <c r="P395" s="42"/>
      <c r="Q395" s="43"/>
      <c r="R395" s="43"/>
    </row>
    <row r="396" spans="5:18">
      <c r="E396" s="38"/>
      <c r="F396" s="39"/>
      <c r="G396" s="38"/>
      <c r="H396" s="38"/>
      <c r="I396" s="38"/>
      <c r="J396" s="38"/>
      <c r="K396" s="40"/>
      <c r="L396" s="38"/>
      <c r="M396" s="41"/>
      <c r="N396" s="41"/>
      <c r="O396" s="41"/>
      <c r="P396" s="42"/>
      <c r="Q396" s="43"/>
      <c r="R396" s="43"/>
    </row>
    <row r="397" spans="5:18">
      <c r="E397" s="38"/>
      <c r="F397" s="39"/>
      <c r="G397" s="38"/>
      <c r="H397" s="38"/>
      <c r="I397" s="38"/>
      <c r="J397" s="38"/>
      <c r="K397" s="40"/>
      <c r="L397" s="38"/>
      <c r="M397" s="41"/>
      <c r="N397" s="41"/>
      <c r="O397" s="41"/>
      <c r="P397" s="42"/>
      <c r="Q397" s="43"/>
      <c r="R397" s="43"/>
    </row>
    <row r="398" spans="5:18">
      <c r="E398" s="38"/>
      <c r="F398" s="39"/>
      <c r="G398" s="38"/>
      <c r="H398" s="38"/>
      <c r="I398" s="38"/>
      <c r="J398" s="38"/>
      <c r="K398" s="40"/>
      <c r="L398" s="38"/>
      <c r="M398" s="41"/>
      <c r="N398" s="41"/>
      <c r="O398" s="41"/>
      <c r="P398" s="42"/>
      <c r="Q398" s="43"/>
      <c r="R398" s="43"/>
    </row>
    <row r="399" spans="5:18">
      <c r="E399" s="38"/>
      <c r="F399" s="39"/>
      <c r="G399" s="38"/>
      <c r="H399" s="38"/>
      <c r="I399" s="38"/>
      <c r="J399" s="38"/>
      <c r="K399" s="40"/>
      <c r="L399" s="38"/>
      <c r="M399" s="41"/>
      <c r="N399" s="41"/>
      <c r="O399" s="41"/>
      <c r="P399" s="42"/>
      <c r="Q399" s="43"/>
      <c r="R399" s="43"/>
    </row>
    <row r="400" spans="5:18">
      <c r="E400" s="38"/>
      <c r="F400" s="39"/>
      <c r="G400" s="38"/>
      <c r="H400" s="38"/>
      <c r="I400" s="38"/>
      <c r="J400" s="38"/>
      <c r="K400" s="40"/>
      <c r="L400" s="38"/>
      <c r="M400" s="41"/>
      <c r="N400" s="41"/>
      <c r="O400" s="41"/>
      <c r="P400" s="42"/>
      <c r="Q400" s="43"/>
      <c r="R400" s="43"/>
    </row>
    <row r="401" spans="5:18">
      <c r="E401" s="38"/>
      <c r="F401" s="39"/>
      <c r="G401" s="38"/>
      <c r="H401" s="38"/>
      <c r="I401" s="38"/>
      <c r="J401" s="38"/>
      <c r="K401" s="40"/>
      <c r="L401" s="38"/>
      <c r="M401" s="41"/>
      <c r="N401" s="41"/>
      <c r="O401" s="41"/>
      <c r="P401" s="42"/>
      <c r="Q401" s="43"/>
      <c r="R401" s="43"/>
    </row>
    <row r="402" spans="5:18">
      <c r="E402" s="38"/>
      <c r="F402" s="39"/>
      <c r="G402" s="38"/>
      <c r="H402" s="38"/>
      <c r="I402" s="38"/>
      <c r="J402" s="38"/>
      <c r="K402" s="40"/>
      <c r="L402" s="38"/>
      <c r="M402" s="41"/>
      <c r="N402" s="41"/>
      <c r="O402" s="41"/>
      <c r="P402" s="42"/>
      <c r="Q402" s="43"/>
      <c r="R402" s="43"/>
    </row>
    <row r="403" spans="5:18">
      <c r="E403" s="38"/>
      <c r="F403" s="39"/>
      <c r="G403" s="38"/>
      <c r="H403" s="38"/>
      <c r="I403" s="38"/>
      <c r="J403" s="38"/>
      <c r="K403" s="40"/>
      <c r="L403" s="38"/>
      <c r="M403" s="41"/>
      <c r="N403" s="41"/>
      <c r="O403" s="41"/>
      <c r="P403" s="42"/>
      <c r="Q403" s="43"/>
      <c r="R403" s="43"/>
    </row>
    <row r="404" spans="5:18">
      <c r="E404" s="38"/>
      <c r="F404" s="39"/>
      <c r="G404" s="38"/>
      <c r="H404" s="38"/>
      <c r="I404" s="38"/>
      <c r="J404" s="38"/>
      <c r="K404" s="40"/>
      <c r="L404" s="38"/>
      <c r="M404" s="41"/>
      <c r="N404" s="41"/>
      <c r="O404" s="41"/>
      <c r="P404" s="42"/>
      <c r="Q404" s="43"/>
      <c r="R404" s="43"/>
    </row>
    <row r="405" spans="5:18">
      <c r="E405" s="38"/>
      <c r="F405" s="39"/>
      <c r="G405" s="38"/>
      <c r="H405" s="38"/>
      <c r="I405" s="38"/>
      <c r="J405" s="38"/>
      <c r="K405" s="40"/>
      <c r="L405" s="38"/>
      <c r="M405" s="41"/>
      <c r="N405" s="41"/>
      <c r="O405" s="41"/>
      <c r="P405" s="42"/>
      <c r="Q405" s="43"/>
      <c r="R405" s="43"/>
    </row>
    <row r="406" spans="5:18">
      <c r="E406" s="38"/>
      <c r="F406" s="39"/>
      <c r="G406" s="38"/>
      <c r="H406" s="38"/>
      <c r="I406" s="38"/>
      <c r="J406" s="38"/>
      <c r="K406" s="40"/>
      <c r="L406" s="38"/>
      <c r="M406" s="41"/>
      <c r="N406" s="41"/>
      <c r="O406" s="41"/>
      <c r="P406" s="42"/>
      <c r="Q406" s="43"/>
      <c r="R406" s="43"/>
    </row>
    <row r="407" spans="5:18">
      <c r="E407" s="38"/>
      <c r="F407" s="39"/>
      <c r="G407" s="38"/>
      <c r="H407" s="38"/>
      <c r="I407" s="38"/>
      <c r="J407" s="38"/>
      <c r="K407" s="40"/>
      <c r="L407" s="38"/>
      <c r="M407" s="41"/>
      <c r="N407" s="41"/>
      <c r="O407" s="41"/>
      <c r="P407" s="42"/>
      <c r="Q407" s="43"/>
      <c r="R407" s="43"/>
    </row>
    <row r="408" spans="5:18">
      <c r="E408" s="38"/>
      <c r="F408" s="39"/>
      <c r="G408" s="38"/>
      <c r="H408" s="38"/>
      <c r="I408" s="38"/>
      <c r="J408" s="38"/>
      <c r="K408" s="40"/>
      <c r="L408" s="38"/>
      <c r="M408" s="41"/>
      <c r="N408" s="41"/>
      <c r="O408" s="41"/>
      <c r="P408" s="42"/>
      <c r="Q408" s="43"/>
      <c r="R408" s="43"/>
    </row>
    <row r="409" spans="5:18">
      <c r="E409" s="38"/>
      <c r="F409" s="39"/>
      <c r="G409" s="38"/>
      <c r="H409" s="38"/>
      <c r="I409" s="38"/>
      <c r="J409" s="38"/>
      <c r="K409" s="40"/>
      <c r="L409" s="38"/>
      <c r="M409" s="41"/>
      <c r="N409" s="41"/>
      <c r="O409" s="41"/>
      <c r="P409" s="42"/>
      <c r="Q409" s="43"/>
      <c r="R409" s="43"/>
    </row>
    <row r="410" spans="5:18">
      <c r="E410" s="38"/>
      <c r="F410" s="39"/>
      <c r="G410" s="38"/>
      <c r="H410" s="38"/>
      <c r="I410" s="38"/>
      <c r="J410" s="38"/>
      <c r="K410" s="40"/>
      <c r="L410" s="38"/>
      <c r="M410" s="41"/>
      <c r="N410" s="41"/>
      <c r="O410" s="41"/>
      <c r="P410" s="42"/>
      <c r="Q410" s="43"/>
      <c r="R410" s="43"/>
    </row>
    <row r="411" spans="5:18">
      <c r="E411" s="38"/>
      <c r="F411" s="39"/>
      <c r="G411" s="38"/>
      <c r="H411" s="38"/>
      <c r="I411" s="38"/>
      <c r="J411" s="38"/>
      <c r="K411" s="40"/>
      <c r="L411" s="38"/>
      <c r="M411" s="41"/>
      <c r="N411" s="41"/>
      <c r="O411" s="41"/>
      <c r="P411" s="42"/>
      <c r="Q411" s="43"/>
      <c r="R411" s="43"/>
    </row>
    <row r="412" spans="5:18">
      <c r="E412" s="38"/>
      <c r="F412" s="39"/>
      <c r="G412" s="38"/>
      <c r="H412" s="38"/>
      <c r="I412" s="38"/>
      <c r="J412" s="38"/>
      <c r="K412" s="40"/>
      <c r="L412" s="38"/>
      <c r="M412" s="41"/>
      <c r="N412" s="41"/>
      <c r="O412" s="41"/>
      <c r="P412" s="42"/>
      <c r="Q412" s="43"/>
      <c r="R412" s="43"/>
    </row>
    <row r="413" spans="5:18">
      <c r="E413" s="38"/>
      <c r="F413" s="39"/>
      <c r="G413" s="38"/>
      <c r="H413" s="38"/>
      <c r="I413" s="38"/>
      <c r="J413" s="38"/>
      <c r="K413" s="40"/>
      <c r="L413" s="38"/>
      <c r="M413" s="41"/>
      <c r="N413" s="41"/>
      <c r="O413" s="41"/>
      <c r="P413" s="42"/>
      <c r="Q413" s="43"/>
      <c r="R413" s="43"/>
    </row>
    <row r="414" spans="5:18">
      <c r="E414" s="38"/>
      <c r="F414" s="39"/>
      <c r="G414" s="38"/>
      <c r="H414" s="38"/>
      <c r="I414" s="38"/>
      <c r="J414" s="38"/>
      <c r="K414" s="40"/>
      <c r="L414" s="38"/>
      <c r="M414" s="41"/>
      <c r="N414" s="41"/>
      <c r="O414" s="41"/>
      <c r="P414" s="42"/>
      <c r="Q414" s="43"/>
      <c r="R414" s="43"/>
    </row>
    <row r="415" spans="5:18">
      <c r="E415" s="38"/>
      <c r="F415" s="39"/>
      <c r="G415" s="38"/>
      <c r="H415" s="38"/>
      <c r="I415" s="38"/>
      <c r="J415" s="38"/>
      <c r="K415" s="40"/>
      <c r="L415" s="38"/>
      <c r="M415" s="41"/>
      <c r="N415" s="41"/>
      <c r="O415" s="41"/>
      <c r="P415" s="42"/>
      <c r="Q415" s="43"/>
      <c r="R415" s="43"/>
    </row>
    <row r="416" spans="5:18">
      <c r="E416" s="38"/>
      <c r="F416" s="39"/>
      <c r="G416" s="38"/>
      <c r="H416" s="38"/>
      <c r="I416" s="38"/>
      <c r="J416" s="38"/>
      <c r="K416" s="40"/>
      <c r="L416" s="38"/>
      <c r="M416" s="41"/>
      <c r="N416" s="41"/>
      <c r="O416" s="41"/>
      <c r="P416" s="42"/>
      <c r="Q416" s="43"/>
      <c r="R416" s="43"/>
    </row>
    <row r="417" spans="5:18">
      <c r="E417" s="38"/>
      <c r="F417" s="39"/>
      <c r="G417" s="38"/>
      <c r="H417" s="38"/>
      <c r="I417" s="38"/>
      <c r="J417" s="38"/>
      <c r="K417" s="40"/>
      <c r="L417" s="38"/>
      <c r="M417" s="41"/>
      <c r="N417" s="41"/>
      <c r="O417" s="41"/>
      <c r="P417" s="42"/>
      <c r="Q417" s="43"/>
      <c r="R417" s="43"/>
    </row>
    <row r="418" spans="5:18">
      <c r="E418" s="38"/>
      <c r="F418" s="39"/>
      <c r="G418" s="38"/>
      <c r="H418" s="38"/>
      <c r="I418" s="38"/>
      <c r="J418" s="38"/>
      <c r="K418" s="40"/>
      <c r="L418" s="38"/>
      <c r="M418" s="41"/>
      <c r="N418" s="41"/>
      <c r="O418" s="41"/>
      <c r="P418" s="42"/>
      <c r="Q418" s="43"/>
      <c r="R418" s="43"/>
    </row>
    <row r="419" spans="5:18">
      <c r="E419" s="38"/>
      <c r="F419" s="39"/>
      <c r="G419" s="38"/>
      <c r="H419" s="38"/>
      <c r="I419" s="38"/>
      <c r="J419" s="38"/>
      <c r="K419" s="40"/>
      <c r="L419" s="38"/>
      <c r="M419" s="41"/>
      <c r="N419" s="41"/>
      <c r="O419" s="41"/>
      <c r="P419" s="42"/>
      <c r="Q419" s="43"/>
      <c r="R419" s="43"/>
    </row>
    <row r="420" spans="5:18">
      <c r="E420" s="38"/>
      <c r="F420" s="39"/>
      <c r="G420" s="38"/>
      <c r="H420" s="38"/>
      <c r="I420" s="38"/>
      <c r="J420" s="38"/>
      <c r="K420" s="40"/>
      <c r="L420" s="38"/>
      <c r="M420" s="41"/>
      <c r="N420" s="41"/>
      <c r="O420" s="41"/>
      <c r="P420" s="42"/>
      <c r="Q420" s="43"/>
      <c r="R420" s="43"/>
    </row>
    <row r="421" spans="5:18">
      <c r="E421" s="38"/>
      <c r="F421" s="39"/>
      <c r="G421" s="38"/>
      <c r="H421" s="38"/>
      <c r="I421" s="38"/>
      <c r="J421" s="38"/>
      <c r="K421" s="40"/>
      <c r="L421" s="38"/>
      <c r="M421" s="41"/>
      <c r="N421" s="41"/>
      <c r="O421" s="41"/>
      <c r="P421" s="42"/>
      <c r="Q421" s="43"/>
      <c r="R421" s="43"/>
    </row>
    <row r="422" spans="5:18">
      <c r="E422" s="38"/>
      <c r="F422" s="39"/>
      <c r="G422" s="38"/>
      <c r="H422" s="38"/>
      <c r="I422" s="38"/>
      <c r="J422" s="38"/>
      <c r="K422" s="40"/>
      <c r="L422" s="38"/>
      <c r="M422" s="41"/>
      <c r="N422" s="41"/>
      <c r="O422" s="41"/>
      <c r="P422" s="42"/>
      <c r="Q422" s="43"/>
      <c r="R422" s="43"/>
    </row>
    <row r="423" spans="5:18">
      <c r="E423" s="38"/>
      <c r="F423" s="39"/>
      <c r="G423" s="38"/>
      <c r="H423" s="38"/>
      <c r="I423" s="38"/>
      <c r="J423" s="38"/>
      <c r="K423" s="40"/>
      <c r="L423" s="38"/>
      <c r="M423" s="41"/>
      <c r="N423" s="41"/>
      <c r="O423" s="41"/>
      <c r="P423" s="42"/>
      <c r="Q423" s="43"/>
      <c r="R423" s="43"/>
    </row>
    <row r="424" spans="5:18">
      <c r="E424" s="38"/>
      <c r="F424" s="39"/>
      <c r="G424" s="38"/>
      <c r="H424" s="38"/>
      <c r="I424" s="38"/>
      <c r="J424" s="38"/>
      <c r="K424" s="40"/>
      <c r="L424" s="38"/>
      <c r="M424" s="41"/>
      <c r="N424" s="41"/>
      <c r="O424" s="41"/>
      <c r="P424" s="42"/>
      <c r="Q424" s="43"/>
      <c r="R424" s="43"/>
    </row>
    <row r="425" spans="5:18">
      <c r="E425" s="38"/>
      <c r="F425" s="39"/>
      <c r="G425" s="38"/>
      <c r="H425" s="38"/>
      <c r="I425" s="38"/>
      <c r="J425" s="38"/>
      <c r="K425" s="40"/>
      <c r="L425" s="38"/>
      <c r="M425" s="41"/>
      <c r="N425" s="41"/>
      <c r="O425" s="41"/>
      <c r="P425" s="42"/>
      <c r="Q425" s="43"/>
      <c r="R425" s="43"/>
    </row>
    <row r="426" spans="5:18">
      <c r="E426" s="38"/>
      <c r="F426" s="39"/>
      <c r="G426" s="38"/>
      <c r="H426" s="38"/>
      <c r="I426" s="38"/>
      <c r="J426" s="38"/>
      <c r="K426" s="40"/>
      <c r="L426" s="38"/>
      <c r="M426" s="41"/>
      <c r="N426" s="41"/>
      <c r="O426" s="41"/>
      <c r="P426" s="42"/>
      <c r="Q426" s="43"/>
      <c r="R426" s="43"/>
    </row>
    <row r="427" spans="5:18">
      <c r="E427" s="38"/>
      <c r="F427" s="39"/>
      <c r="G427" s="38"/>
      <c r="H427" s="38"/>
      <c r="I427" s="38"/>
      <c r="J427" s="38"/>
      <c r="K427" s="40"/>
      <c r="L427" s="38"/>
      <c r="M427" s="41"/>
      <c r="N427" s="41"/>
      <c r="O427" s="41"/>
      <c r="P427" s="42"/>
      <c r="Q427" s="43"/>
      <c r="R427" s="43"/>
    </row>
    <row r="428" spans="5:18">
      <c r="E428" s="38"/>
      <c r="F428" s="39"/>
      <c r="G428" s="38"/>
      <c r="H428" s="38"/>
      <c r="I428" s="38"/>
      <c r="J428" s="38"/>
      <c r="K428" s="40"/>
      <c r="L428" s="38"/>
      <c r="M428" s="41"/>
      <c r="N428" s="41"/>
      <c r="O428" s="41"/>
      <c r="P428" s="42"/>
      <c r="Q428" s="43"/>
      <c r="R428" s="43"/>
    </row>
    <row r="429" spans="5:18">
      <c r="E429" s="38"/>
      <c r="F429" s="39"/>
      <c r="G429" s="38"/>
      <c r="H429" s="38"/>
      <c r="I429" s="38"/>
      <c r="J429" s="38"/>
      <c r="K429" s="40"/>
      <c r="L429" s="38"/>
      <c r="M429" s="41"/>
      <c r="N429" s="41"/>
      <c r="O429" s="41"/>
      <c r="P429" s="42"/>
      <c r="Q429" s="43"/>
      <c r="R429" s="43"/>
    </row>
    <row r="430" spans="5:18">
      <c r="E430" s="38"/>
      <c r="F430" s="39"/>
      <c r="G430" s="38"/>
      <c r="H430" s="38"/>
      <c r="I430" s="38"/>
      <c r="J430" s="38"/>
      <c r="K430" s="40"/>
      <c r="L430" s="38"/>
      <c r="M430" s="41"/>
      <c r="N430" s="41"/>
      <c r="O430" s="41"/>
      <c r="P430" s="42"/>
      <c r="Q430" s="43"/>
      <c r="R430" s="43"/>
    </row>
    <row r="431" spans="5:18">
      <c r="E431" s="38"/>
      <c r="F431" s="39"/>
      <c r="G431" s="38"/>
      <c r="H431" s="38"/>
      <c r="I431" s="38"/>
      <c r="J431" s="38"/>
      <c r="K431" s="40"/>
      <c r="L431" s="38"/>
      <c r="M431" s="41"/>
      <c r="N431" s="41"/>
      <c r="O431" s="41"/>
      <c r="P431" s="42"/>
      <c r="Q431" s="43"/>
      <c r="R431" s="43"/>
    </row>
    <row r="432" spans="5:18">
      <c r="E432" s="38"/>
      <c r="F432" s="39"/>
      <c r="G432" s="38"/>
      <c r="H432" s="38"/>
      <c r="I432" s="38"/>
      <c r="J432" s="38"/>
      <c r="K432" s="40"/>
      <c r="L432" s="38"/>
      <c r="M432" s="41"/>
      <c r="N432" s="41"/>
      <c r="O432" s="41"/>
      <c r="P432" s="42"/>
      <c r="Q432" s="43"/>
      <c r="R432" s="43"/>
    </row>
    <row r="433" spans="5:18">
      <c r="E433" s="38"/>
      <c r="F433" s="39"/>
      <c r="G433" s="38"/>
      <c r="H433" s="38"/>
      <c r="I433" s="38"/>
      <c r="J433" s="38"/>
      <c r="K433" s="40"/>
      <c r="L433" s="38"/>
      <c r="M433" s="41"/>
      <c r="N433" s="41"/>
      <c r="O433" s="41"/>
      <c r="P433" s="42"/>
      <c r="Q433" s="43"/>
      <c r="R433" s="43"/>
    </row>
    <row r="434" spans="5:18">
      <c r="E434" s="38"/>
      <c r="F434" s="39"/>
      <c r="G434" s="38"/>
      <c r="H434" s="38"/>
      <c r="I434" s="38"/>
      <c r="J434" s="38"/>
      <c r="K434" s="40"/>
      <c r="L434" s="38"/>
      <c r="M434" s="41"/>
      <c r="N434" s="41"/>
      <c r="O434" s="41"/>
      <c r="P434" s="42"/>
      <c r="Q434" s="43"/>
      <c r="R434" s="43"/>
    </row>
    <row r="435" spans="5:18">
      <c r="E435" s="38"/>
      <c r="F435" s="39"/>
      <c r="G435" s="38"/>
      <c r="H435" s="38"/>
      <c r="I435" s="38"/>
      <c r="J435" s="38"/>
      <c r="K435" s="40"/>
      <c r="L435" s="38"/>
      <c r="M435" s="41"/>
      <c r="N435" s="41"/>
      <c r="O435" s="41"/>
      <c r="P435" s="42"/>
      <c r="Q435" s="43"/>
      <c r="R435" s="43"/>
    </row>
    <row r="436" spans="5:18">
      <c r="E436" s="38"/>
      <c r="F436" s="39"/>
      <c r="G436" s="38"/>
      <c r="H436" s="38"/>
      <c r="I436" s="38"/>
      <c r="J436" s="38"/>
      <c r="K436" s="40"/>
      <c r="L436" s="38"/>
      <c r="M436" s="41"/>
      <c r="N436" s="41"/>
      <c r="O436" s="41"/>
      <c r="P436" s="42"/>
      <c r="Q436" s="43"/>
      <c r="R436" s="43"/>
    </row>
    <row r="437" spans="5:18">
      <c r="E437" s="38"/>
      <c r="F437" s="39"/>
      <c r="G437" s="38"/>
      <c r="H437" s="38"/>
      <c r="I437" s="38"/>
      <c r="J437" s="38"/>
      <c r="K437" s="40"/>
      <c r="L437" s="38"/>
      <c r="M437" s="41"/>
      <c r="N437" s="41"/>
      <c r="O437" s="41"/>
      <c r="P437" s="42"/>
      <c r="Q437" s="43"/>
      <c r="R437" s="43"/>
    </row>
    <row r="438" spans="5:18">
      <c r="E438" s="38"/>
      <c r="F438" s="39"/>
      <c r="G438" s="38"/>
      <c r="H438" s="38"/>
      <c r="I438" s="38"/>
      <c r="J438" s="38"/>
      <c r="K438" s="40"/>
      <c r="L438" s="38"/>
      <c r="M438" s="41"/>
      <c r="N438" s="41"/>
      <c r="O438" s="41"/>
      <c r="P438" s="42"/>
      <c r="Q438" s="43"/>
      <c r="R438" s="43"/>
    </row>
    <row r="439" spans="5:18">
      <c r="E439" s="38"/>
      <c r="F439" s="39"/>
      <c r="G439" s="38"/>
      <c r="H439" s="38"/>
      <c r="I439" s="38"/>
      <c r="J439" s="38"/>
      <c r="K439" s="40"/>
      <c r="L439" s="38"/>
      <c r="M439" s="41"/>
      <c r="N439" s="41"/>
      <c r="O439" s="41"/>
      <c r="P439" s="42"/>
      <c r="Q439" s="43"/>
      <c r="R439" s="43"/>
    </row>
    <row r="440" spans="5:18">
      <c r="E440" s="38"/>
      <c r="F440" s="39"/>
      <c r="G440" s="38"/>
      <c r="H440" s="38"/>
      <c r="I440" s="38"/>
      <c r="J440" s="38"/>
      <c r="K440" s="40"/>
      <c r="L440" s="38"/>
      <c r="M440" s="41"/>
      <c r="N440" s="41"/>
      <c r="O440" s="41"/>
      <c r="P440" s="42"/>
      <c r="Q440" s="43"/>
      <c r="R440" s="43"/>
    </row>
    <row r="441" spans="5:18">
      <c r="E441" s="38"/>
      <c r="F441" s="39"/>
      <c r="G441" s="38"/>
      <c r="H441" s="38"/>
      <c r="I441" s="38"/>
      <c r="J441" s="38"/>
      <c r="K441" s="40"/>
      <c r="L441" s="38"/>
      <c r="M441" s="41"/>
      <c r="N441" s="41"/>
      <c r="O441" s="41"/>
      <c r="P441" s="42"/>
      <c r="Q441" s="43"/>
      <c r="R441" s="43"/>
    </row>
    <row r="442" spans="5:18">
      <c r="E442" s="38"/>
      <c r="F442" s="39"/>
      <c r="G442" s="38"/>
      <c r="H442" s="38"/>
      <c r="I442" s="38"/>
      <c r="J442" s="38"/>
      <c r="K442" s="40"/>
      <c r="L442" s="38"/>
      <c r="M442" s="41"/>
      <c r="N442" s="41"/>
      <c r="O442" s="41"/>
      <c r="P442" s="42"/>
      <c r="Q442" s="43"/>
      <c r="R442" s="43"/>
    </row>
    <row r="443" spans="5:18">
      <c r="E443" s="38"/>
      <c r="F443" s="39"/>
      <c r="G443" s="38"/>
      <c r="H443" s="38"/>
      <c r="I443" s="38"/>
      <c r="J443" s="38"/>
      <c r="K443" s="40"/>
      <c r="L443" s="38"/>
      <c r="M443" s="41"/>
      <c r="N443" s="41"/>
      <c r="O443" s="41"/>
      <c r="P443" s="42"/>
      <c r="Q443" s="43"/>
      <c r="R443" s="43"/>
    </row>
    <row r="444" spans="5:18">
      <c r="E444" s="38"/>
      <c r="F444" s="39"/>
      <c r="G444" s="38"/>
      <c r="H444" s="38"/>
      <c r="I444" s="38"/>
      <c r="J444" s="38"/>
      <c r="K444" s="40"/>
      <c r="L444" s="38"/>
      <c r="M444" s="41"/>
      <c r="N444" s="41"/>
      <c r="O444" s="41"/>
      <c r="P444" s="42"/>
      <c r="Q444" s="43"/>
      <c r="R444" s="43"/>
    </row>
    <row r="445" spans="5:18">
      <c r="E445" s="38"/>
      <c r="F445" s="39"/>
      <c r="G445" s="38"/>
      <c r="H445" s="38"/>
      <c r="I445" s="38"/>
      <c r="J445" s="38"/>
      <c r="K445" s="40"/>
      <c r="L445" s="38"/>
      <c r="M445" s="41"/>
      <c r="N445" s="41"/>
      <c r="O445" s="41"/>
      <c r="P445" s="42"/>
      <c r="Q445" s="43"/>
      <c r="R445" s="43"/>
    </row>
    <row r="446" spans="5:18">
      <c r="E446" s="38"/>
      <c r="F446" s="39"/>
      <c r="G446" s="38"/>
      <c r="H446" s="38"/>
      <c r="I446" s="38"/>
      <c r="J446" s="38"/>
      <c r="K446" s="40"/>
      <c r="L446" s="38"/>
      <c r="M446" s="41"/>
      <c r="N446" s="41"/>
      <c r="O446" s="41"/>
      <c r="P446" s="42"/>
      <c r="Q446" s="43"/>
      <c r="R446" s="43"/>
    </row>
    <row r="447" spans="5:18">
      <c r="E447" s="38"/>
      <c r="F447" s="39"/>
      <c r="G447" s="38"/>
      <c r="H447" s="38"/>
      <c r="I447" s="38"/>
      <c r="J447" s="38"/>
      <c r="K447" s="40"/>
      <c r="L447" s="38"/>
      <c r="M447" s="41"/>
      <c r="N447" s="41"/>
      <c r="O447" s="41"/>
      <c r="P447" s="42"/>
      <c r="Q447" s="43"/>
      <c r="R447" s="43"/>
    </row>
    <row r="448" spans="5:18">
      <c r="E448" s="38"/>
      <c r="F448" s="39"/>
      <c r="G448" s="38"/>
      <c r="H448" s="38"/>
      <c r="I448" s="38"/>
      <c r="J448" s="38"/>
      <c r="K448" s="40"/>
      <c r="L448" s="38"/>
      <c r="M448" s="41"/>
      <c r="N448" s="41"/>
      <c r="O448" s="41"/>
      <c r="P448" s="42"/>
      <c r="Q448" s="43"/>
      <c r="R448" s="43"/>
    </row>
    <row r="449" spans="5:18">
      <c r="E449" s="38"/>
      <c r="F449" s="39"/>
      <c r="G449" s="38"/>
      <c r="H449" s="38"/>
      <c r="I449" s="38"/>
      <c r="J449" s="38"/>
      <c r="K449" s="40"/>
      <c r="L449" s="38"/>
      <c r="M449" s="41"/>
      <c r="N449" s="41"/>
      <c r="O449" s="41"/>
      <c r="P449" s="42"/>
      <c r="Q449" s="43"/>
      <c r="R449" s="43"/>
    </row>
    <row r="450" spans="5:18">
      <c r="E450" s="38"/>
      <c r="F450" s="39"/>
      <c r="G450" s="38"/>
      <c r="H450" s="38"/>
      <c r="I450" s="38"/>
      <c r="J450" s="38"/>
      <c r="K450" s="40"/>
      <c r="L450" s="38"/>
      <c r="M450" s="41"/>
      <c r="N450" s="41"/>
      <c r="O450" s="41"/>
      <c r="P450" s="42"/>
      <c r="Q450" s="43"/>
      <c r="R450" s="43"/>
    </row>
    <row r="451" spans="5:18">
      <c r="E451" s="38"/>
      <c r="F451" s="39"/>
      <c r="G451" s="38"/>
      <c r="H451" s="38"/>
      <c r="I451" s="38"/>
      <c r="J451" s="38"/>
      <c r="K451" s="40"/>
      <c r="L451" s="38"/>
      <c r="M451" s="41"/>
      <c r="N451" s="41"/>
      <c r="O451" s="41"/>
      <c r="P451" s="42"/>
      <c r="Q451" s="43"/>
      <c r="R451" s="43"/>
    </row>
    <row r="452" spans="5:18">
      <c r="E452" s="38"/>
      <c r="F452" s="39"/>
      <c r="G452" s="38"/>
      <c r="H452" s="38"/>
      <c r="I452" s="38"/>
      <c r="J452" s="38"/>
      <c r="K452" s="40"/>
      <c r="L452" s="38"/>
      <c r="M452" s="41"/>
      <c r="N452" s="41"/>
      <c r="O452" s="41"/>
      <c r="P452" s="42"/>
      <c r="Q452" s="43"/>
      <c r="R452" s="43"/>
    </row>
    <row r="453" spans="5:18">
      <c r="E453" s="38"/>
      <c r="F453" s="39"/>
      <c r="G453" s="38"/>
      <c r="H453" s="38"/>
      <c r="I453" s="38"/>
      <c r="J453" s="38"/>
      <c r="K453" s="40"/>
      <c r="L453" s="38"/>
      <c r="M453" s="41"/>
      <c r="N453" s="41"/>
      <c r="O453" s="41"/>
      <c r="P453" s="42"/>
      <c r="Q453" s="43"/>
      <c r="R453" s="43"/>
    </row>
    <row r="454" spans="5:18">
      <c r="E454" s="38"/>
      <c r="F454" s="39"/>
      <c r="G454" s="38"/>
      <c r="H454" s="38"/>
      <c r="I454" s="38"/>
      <c r="J454" s="38"/>
      <c r="K454" s="40"/>
      <c r="L454" s="38"/>
      <c r="M454" s="41"/>
      <c r="N454" s="41"/>
      <c r="O454" s="41"/>
      <c r="P454" s="42"/>
      <c r="Q454" s="43"/>
      <c r="R454" s="43"/>
    </row>
    <row r="455" spans="5:18">
      <c r="E455" s="38"/>
      <c r="F455" s="39"/>
      <c r="G455" s="38"/>
      <c r="H455" s="38"/>
      <c r="I455" s="38"/>
      <c r="J455" s="38"/>
      <c r="K455" s="40"/>
      <c r="L455" s="38"/>
      <c r="M455" s="41"/>
      <c r="N455" s="41"/>
      <c r="O455" s="41"/>
      <c r="P455" s="42"/>
      <c r="Q455" s="43"/>
      <c r="R455" s="43"/>
    </row>
    <row r="456" spans="5:18">
      <c r="E456" s="38"/>
      <c r="F456" s="39"/>
      <c r="G456" s="38"/>
      <c r="H456" s="38"/>
      <c r="I456" s="38"/>
      <c r="J456" s="38"/>
      <c r="K456" s="40"/>
      <c r="L456" s="38"/>
      <c r="M456" s="41"/>
      <c r="N456" s="41"/>
      <c r="O456" s="41"/>
      <c r="P456" s="42"/>
      <c r="Q456" s="43"/>
      <c r="R456" s="43"/>
    </row>
    <row r="457" spans="5:18">
      <c r="E457" s="38"/>
      <c r="F457" s="39"/>
      <c r="G457" s="38"/>
      <c r="H457" s="38"/>
      <c r="I457" s="38"/>
      <c r="J457" s="38"/>
      <c r="K457" s="40"/>
      <c r="L457" s="38"/>
      <c r="M457" s="41"/>
      <c r="N457" s="41"/>
      <c r="O457" s="41"/>
      <c r="P457" s="42"/>
      <c r="Q457" s="43"/>
      <c r="R457" s="43"/>
    </row>
    <row r="458" spans="5:18">
      <c r="E458" s="38"/>
      <c r="F458" s="39"/>
      <c r="G458" s="38"/>
      <c r="H458" s="38"/>
      <c r="I458" s="38"/>
      <c r="J458" s="38"/>
      <c r="K458" s="40"/>
      <c r="L458" s="38"/>
      <c r="M458" s="41"/>
      <c r="N458" s="41"/>
      <c r="O458" s="41"/>
      <c r="P458" s="42"/>
      <c r="Q458" s="43"/>
      <c r="R458" s="43"/>
    </row>
    <row r="459" spans="5:18">
      <c r="E459" s="38"/>
      <c r="F459" s="39"/>
      <c r="G459" s="38"/>
      <c r="H459" s="38"/>
      <c r="I459" s="38"/>
      <c r="J459" s="38"/>
      <c r="K459" s="40"/>
      <c r="L459" s="38"/>
      <c r="M459" s="41"/>
      <c r="N459" s="41"/>
      <c r="O459" s="41"/>
      <c r="P459" s="42"/>
      <c r="Q459" s="43"/>
      <c r="R459" s="43"/>
    </row>
    <row r="460" spans="5:18">
      <c r="E460" s="38"/>
      <c r="F460" s="39"/>
      <c r="G460" s="38"/>
      <c r="H460" s="38"/>
      <c r="I460" s="38"/>
      <c r="J460" s="38"/>
      <c r="K460" s="40"/>
      <c r="L460" s="38"/>
      <c r="M460" s="41"/>
      <c r="N460" s="41"/>
      <c r="O460" s="41"/>
      <c r="P460" s="42"/>
      <c r="Q460" s="43"/>
      <c r="R460" s="43"/>
    </row>
    <row r="461" spans="5:18">
      <c r="E461" s="38"/>
      <c r="F461" s="39"/>
      <c r="G461" s="38"/>
      <c r="H461" s="38"/>
      <c r="I461" s="38"/>
      <c r="J461" s="38"/>
      <c r="K461" s="40"/>
      <c r="L461" s="38"/>
      <c r="M461" s="41"/>
      <c r="N461" s="41"/>
      <c r="O461" s="41"/>
      <c r="P461" s="42"/>
      <c r="Q461" s="43"/>
      <c r="R461" s="43"/>
    </row>
    <row r="462" spans="5:18">
      <c r="E462" s="38"/>
      <c r="F462" s="39"/>
      <c r="G462" s="38"/>
      <c r="H462" s="38"/>
      <c r="I462" s="38"/>
      <c r="J462" s="38"/>
      <c r="K462" s="40"/>
      <c r="L462" s="38"/>
      <c r="M462" s="41"/>
      <c r="N462" s="41"/>
      <c r="O462" s="41"/>
      <c r="P462" s="42"/>
      <c r="Q462" s="43"/>
      <c r="R462" s="43"/>
    </row>
    <row r="463" spans="5:18">
      <c r="E463" s="38"/>
      <c r="F463" s="39"/>
      <c r="G463" s="38"/>
      <c r="H463" s="38"/>
      <c r="I463" s="38"/>
      <c r="J463" s="38"/>
      <c r="K463" s="40"/>
      <c r="L463" s="38"/>
      <c r="M463" s="41"/>
      <c r="N463" s="41"/>
      <c r="O463" s="41"/>
      <c r="P463" s="42"/>
      <c r="Q463" s="43"/>
      <c r="R463" s="43"/>
    </row>
    <row r="464" spans="5:18">
      <c r="E464" s="38"/>
      <c r="F464" s="39"/>
      <c r="G464" s="38"/>
      <c r="H464" s="38"/>
      <c r="I464" s="38"/>
      <c r="J464" s="38"/>
      <c r="K464" s="40"/>
      <c r="L464" s="38"/>
      <c r="M464" s="41"/>
      <c r="N464" s="41"/>
      <c r="O464" s="41"/>
      <c r="P464" s="42"/>
      <c r="Q464" s="43"/>
      <c r="R464" s="43"/>
    </row>
    <row r="465" spans="5:18">
      <c r="E465" s="38"/>
      <c r="F465" s="39"/>
      <c r="G465" s="38"/>
      <c r="H465" s="38"/>
      <c r="I465" s="38"/>
      <c r="J465" s="38"/>
      <c r="K465" s="40"/>
      <c r="L465" s="38"/>
      <c r="M465" s="41"/>
      <c r="N465" s="41"/>
      <c r="O465" s="41"/>
      <c r="P465" s="42"/>
      <c r="Q465" s="43"/>
      <c r="R465" s="43"/>
    </row>
    <row r="466" spans="5:18">
      <c r="E466" s="38"/>
      <c r="F466" s="39"/>
      <c r="G466" s="38"/>
      <c r="H466" s="38"/>
      <c r="I466" s="38"/>
      <c r="J466" s="38"/>
      <c r="K466" s="40"/>
      <c r="L466" s="38"/>
      <c r="M466" s="41"/>
      <c r="N466" s="41"/>
      <c r="O466" s="41"/>
      <c r="P466" s="42"/>
      <c r="Q466" s="43"/>
      <c r="R466" s="43"/>
    </row>
    <row r="467" spans="5:18">
      <c r="E467" s="38"/>
      <c r="F467" s="39"/>
      <c r="G467" s="38"/>
      <c r="H467" s="38"/>
      <c r="I467" s="38"/>
      <c r="J467" s="38"/>
      <c r="K467" s="40"/>
      <c r="L467" s="38"/>
      <c r="M467" s="41"/>
      <c r="N467" s="41"/>
      <c r="O467" s="41"/>
      <c r="P467" s="42"/>
      <c r="Q467" s="43"/>
      <c r="R467" s="43"/>
    </row>
    <row r="468" spans="5:18">
      <c r="E468" s="38"/>
      <c r="F468" s="39"/>
      <c r="G468" s="38"/>
      <c r="H468" s="38"/>
      <c r="I468" s="38"/>
      <c r="J468" s="38"/>
      <c r="K468" s="40"/>
      <c r="L468" s="38"/>
      <c r="M468" s="41"/>
      <c r="N468" s="41"/>
      <c r="O468" s="41"/>
      <c r="P468" s="42"/>
      <c r="Q468" s="43"/>
      <c r="R468" s="43"/>
    </row>
    <row r="469" spans="5:18">
      <c r="E469" s="38"/>
      <c r="F469" s="39"/>
      <c r="G469" s="38"/>
      <c r="H469" s="38"/>
      <c r="I469" s="38"/>
      <c r="J469" s="38"/>
      <c r="K469" s="40"/>
      <c r="L469" s="38"/>
      <c r="M469" s="41"/>
      <c r="N469" s="41"/>
      <c r="O469" s="41"/>
      <c r="P469" s="42"/>
      <c r="Q469" s="43"/>
      <c r="R469" s="43"/>
    </row>
    <row r="470" spans="5:18">
      <c r="E470" s="38"/>
      <c r="F470" s="39"/>
      <c r="G470" s="38"/>
      <c r="H470" s="38"/>
      <c r="I470" s="38"/>
      <c r="J470" s="38"/>
      <c r="K470" s="40"/>
      <c r="L470" s="38"/>
      <c r="M470" s="41"/>
      <c r="N470" s="41"/>
      <c r="O470" s="41"/>
      <c r="P470" s="42"/>
      <c r="Q470" s="43"/>
      <c r="R470" s="43"/>
    </row>
    <row r="471" spans="5:18">
      <c r="E471" s="38"/>
      <c r="F471" s="39"/>
      <c r="G471" s="38"/>
      <c r="H471" s="38"/>
      <c r="I471" s="38"/>
      <c r="J471" s="38"/>
      <c r="K471" s="40"/>
      <c r="L471" s="38"/>
      <c r="M471" s="41"/>
      <c r="N471" s="41"/>
      <c r="O471" s="41"/>
      <c r="P471" s="42"/>
      <c r="Q471" s="43"/>
      <c r="R471" s="43"/>
    </row>
    <row r="472" spans="5:18">
      <c r="E472" s="38"/>
      <c r="F472" s="39"/>
      <c r="G472" s="38"/>
      <c r="H472" s="38"/>
      <c r="I472" s="38"/>
      <c r="J472" s="38"/>
      <c r="K472" s="40"/>
      <c r="L472" s="38"/>
      <c r="M472" s="41"/>
      <c r="N472" s="41"/>
      <c r="O472" s="41"/>
      <c r="P472" s="42"/>
      <c r="Q472" s="43"/>
      <c r="R472" s="43"/>
    </row>
    <row r="473" spans="5:18">
      <c r="E473" s="38"/>
      <c r="F473" s="39"/>
      <c r="G473" s="38"/>
      <c r="H473" s="38"/>
      <c r="I473" s="38"/>
      <c r="J473" s="38"/>
      <c r="K473" s="40"/>
      <c r="L473" s="38"/>
      <c r="M473" s="41"/>
      <c r="N473" s="41"/>
      <c r="O473" s="41"/>
      <c r="P473" s="42"/>
      <c r="Q473" s="43"/>
      <c r="R473" s="43"/>
    </row>
    <row r="474" spans="5:18">
      <c r="E474" s="38"/>
      <c r="F474" s="39"/>
      <c r="G474" s="38"/>
      <c r="H474" s="38"/>
      <c r="I474" s="38"/>
      <c r="J474" s="38"/>
      <c r="K474" s="40"/>
      <c r="L474" s="38"/>
      <c r="M474" s="41"/>
      <c r="N474" s="41"/>
      <c r="O474" s="41"/>
      <c r="P474" s="42"/>
      <c r="Q474" s="43"/>
      <c r="R474" s="43"/>
    </row>
    <row r="475" spans="5:18">
      <c r="E475" s="38"/>
      <c r="F475" s="39"/>
      <c r="G475" s="38"/>
      <c r="H475" s="38"/>
      <c r="I475" s="38"/>
      <c r="J475" s="38"/>
      <c r="K475" s="40"/>
      <c r="L475" s="38"/>
      <c r="M475" s="41"/>
      <c r="N475" s="41"/>
      <c r="O475" s="41"/>
      <c r="P475" s="42"/>
      <c r="Q475" s="43"/>
      <c r="R475" s="43"/>
    </row>
    <row r="476" spans="5:18">
      <c r="E476" s="38"/>
      <c r="F476" s="39"/>
      <c r="G476" s="38"/>
      <c r="H476" s="38"/>
      <c r="I476" s="38"/>
      <c r="J476" s="38"/>
      <c r="K476" s="40"/>
      <c r="L476" s="38"/>
      <c r="M476" s="41"/>
      <c r="N476" s="41"/>
      <c r="O476" s="41"/>
      <c r="P476" s="42"/>
      <c r="Q476" s="43"/>
      <c r="R476" s="43"/>
    </row>
    <row r="477" spans="5:18">
      <c r="E477" s="38"/>
      <c r="F477" s="39"/>
      <c r="G477" s="38"/>
      <c r="H477" s="38"/>
      <c r="I477" s="38"/>
      <c r="J477" s="38"/>
      <c r="K477" s="40"/>
      <c r="L477" s="38"/>
      <c r="M477" s="41"/>
      <c r="N477" s="41"/>
      <c r="O477" s="41"/>
      <c r="P477" s="42"/>
      <c r="Q477" s="43"/>
      <c r="R477" s="43"/>
    </row>
    <row r="478" spans="5:18">
      <c r="E478" s="38"/>
      <c r="F478" s="39"/>
      <c r="G478" s="38"/>
      <c r="H478" s="38"/>
      <c r="I478" s="38"/>
      <c r="J478" s="38"/>
      <c r="K478" s="40"/>
      <c r="L478" s="38"/>
      <c r="M478" s="41"/>
      <c r="N478" s="41"/>
      <c r="O478" s="41"/>
      <c r="P478" s="42"/>
      <c r="Q478" s="43"/>
      <c r="R478" s="43"/>
    </row>
    <row r="479" spans="5:18">
      <c r="E479" s="38"/>
      <c r="F479" s="39"/>
      <c r="G479" s="38"/>
      <c r="H479" s="38"/>
      <c r="I479" s="38"/>
      <c r="J479" s="38"/>
      <c r="K479" s="40"/>
      <c r="L479" s="38"/>
      <c r="M479" s="41"/>
      <c r="N479" s="41"/>
      <c r="O479" s="41"/>
      <c r="P479" s="42"/>
      <c r="Q479" s="43"/>
      <c r="R479" s="43"/>
    </row>
    <row r="480" spans="5:18">
      <c r="E480" s="38"/>
      <c r="F480" s="39"/>
      <c r="G480" s="38"/>
      <c r="H480" s="38"/>
      <c r="I480" s="38"/>
      <c r="J480" s="38"/>
      <c r="K480" s="40"/>
      <c r="L480" s="38"/>
      <c r="M480" s="41"/>
      <c r="N480" s="41"/>
      <c r="O480" s="41"/>
      <c r="P480" s="42"/>
      <c r="Q480" s="43"/>
      <c r="R480" s="43"/>
    </row>
    <row r="481" spans="5:18">
      <c r="E481" s="38"/>
      <c r="F481" s="39"/>
      <c r="G481" s="38"/>
      <c r="H481" s="38"/>
      <c r="I481" s="38"/>
      <c r="J481" s="38"/>
      <c r="K481" s="40"/>
      <c r="L481" s="38"/>
      <c r="M481" s="41"/>
      <c r="N481" s="41"/>
      <c r="O481" s="41"/>
      <c r="P481" s="42"/>
      <c r="Q481" s="43"/>
      <c r="R481" s="43"/>
    </row>
    <row r="482" spans="5:18">
      <c r="E482" s="38"/>
      <c r="F482" s="39"/>
      <c r="G482" s="38"/>
      <c r="H482" s="38"/>
      <c r="I482" s="38"/>
      <c r="J482" s="38"/>
      <c r="K482" s="40"/>
      <c r="L482" s="38"/>
      <c r="M482" s="41"/>
      <c r="N482" s="41"/>
      <c r="O482" s="41"/>
      <c r="P482" s="42"/>
      <c r="Q482" s="43"/>
      <c r="R482" s="43"/>
    </row>
    <row r="483" spans="5:18">
      <c r="E483" s="38"/>
      <c r="F483" s="39"/>
      <c r="G483" s="38"/>
      <c r="H483" s="38"/>
      <c r="I483" s="38"/>
      <c r="J483" s="38"/>
      <c r="K483" s="40"/>
      <c r="L483" s="38"/>
      <c r="M483" s="41"/>
      <c r="N483" s="41"/>
      <c r="O483" s="41"/>
      <c r="P483" s="42"/>
      <c r="Q483" s="43"/>
      <c r="R483" s="43"/>
    </row>
    <row r="484" spans="5:18">
      <c r="E484" s="38"/>
      <c r="F484" s="39"/>
      <c r="G484" s="38"/>
      <c r="H484" s="38"/>
      <c r="I484" s="38"/>
      <c r="J484" s="38"/>
      <c r="K484" s="40"/>
      <c r="L484" s="38"/>
      <c r="M484" s="41"/>
      <c r="N484" s="41"/>
      <c r="O484" s="41"/>
      <c r="P484" s="42"/>
      <c r="Q484" s="43"/>
      <c r="R484" s="43"/>
    </row>
    <row r="485" spans="5:18">
      <c r="E485" s="38"/>
      <c r="F485" s="39"/>
      <c r="G485" s="38"/>
      <c r="H485" s="38"/>
      <c r="I485" s="38"/>
      <c r="J485" s="38"/>
      <c r="K485" s="40"/>
      <c r="L485" s="38"/>
      <c r="M485" s="41"/>
      <c r="N485" s="41"/>
      <c r="O485" s="41"/>
      <c r="P485" s="42"/>
      <c r="Q485" s="43"/>
      <c r="R485" s="43"/>
    </row>
    <row r="486" spans="5:18">
      <c r="E486" s="38"/>
      <c r="F486" s="39"/>
      <c r="G486" s="38"/>
      <c r="H486" s="38"/>
      <c r="I486" s="38"/>
      <c r="J486" s="38"/>
      <c r="K486" s="40"/>
      <c r="L486" s="38"/>
      <c r="M486" s="41"/>
      <c r="N486" s="41"/>
      <c r="O486" s="41"/>
      <c r="P486" s="42"/>
      <c r="Q486" s="43"/>
      <c r="R486" s="43"/>
    </row>
    <row r="487" spans="5:18">
      <c r="E487" s="38"/>
      <c r="F487" s="39"/>
      <c r="G487" s="38"/>
      <c r="H487" s="38"/>
      <c r="I487" s="38"/>
      <c r="J487" s="38"/>
      <c r="K487" s="40"/>
      <c r="L487" s="38"/>
      <c r="M487" s="41"/>
      <c r="N487" s="41"/>
      <c r="O487" s="41"/>
      <c r="P487" s="42"/>
      <c r="Q487" s="43"/>
      <c r="R487" s="43"/>
    </row>
    <row r="488" spans="5:18">
      <c r="E488" s="38"/>
      <c r="F488" s="39"/>
      <c r="G488" s="38"/>
      <c r="H488" s="38"/>
      <c r="I488" s="38"/>
      <c r="J488" s="38"/>
      <c r="K488" s="40"/>
      <c r="L488" s="38"/>
      <c r="M488" s="41"/>
      <c r="N488" s="41"/>
      <c r="O488" s="41"/>
      <c r="P488" s="42"/>
      <c r="Q488" s="43"/>
      <c r="R488" s="43"/>
    </row>
    <row r="489" spans="5:18">
      <c r="E489" s="38"/>
      <c r="F489" s="39"/>
      <c r="G489" s="38"/>
      <c r="H489" s="38"/>
      <c r="I489" s="38"/>
      <c r="J489" s="38"/>
      <c r="K489" s="40"/>
      <c r="L489" s="38"/>
      <c r="M489" s="41"/>
      <c r="N489" s="41"/>
      <c r="O489" s="41"/>
      <c r="P489" s="42"/>
      <c r="Q489" s="43"/>
      <c r="R489" s="43"/>
    </row>
    <row r="490" spans="5:18">
      <c r="E490" s="38"/>
      <c r="F490" s="39"/>
      <c r="G490" s="38"/>
      <c r="H490" s="38"/>
      <c r="I490" s="38"/>
      <c r="J490" s="38"/>
      <c r="K490" s="40"/>
      <c r="L490" s="38"/>
      <c r="M490" s="41"/>
      <c r="N490" s="41"/>
      <c r="O490" s="41"/>
      <c r="P490" s="42"/>
      <c r="Q490" s="43"/>
      <c r="R490" s="43"/>
    </row>
    <row r="491" spans="5:18">
      <c r="E491" s="38"/>
      <c r="F491" s="39"/>
      <c r="G491" s="38"/>
      <c r="H491" s="38"/>
      <c r="I491" s="38"/>
      <c r="J491" s="38"/>
      <c r="K491" s="40"/>
      <c r="L491" s="38"/>
      <c r="M491" s="41"/>
      <c r="N491" s="41"/>
      <c r="O491" s="41"/>
      <c r="P491" s="42"/>
      <c r="Q491" s="43"/>
      <c r="R491" s="43"/>
    </row>
    <row r="492" spans="5:18">
      <c r="E492" s="38"/>
      <c r="F492" s="39"/>
      <c r="G492" s="38"/>
      <c r="H492" s="38"/>
      <c r="I492" s="38"/>
      <c r="J492" s="38"/>
      <c r="K492" s="40"/>
      <c r="L492" s="38"/>
      <c r="M492" s="41"/>
      <c r="N492" s="41"/>
      <c r="O492" s="41"/>
      <c r="P492" s="42"/>
      <c r="Q492" s="43"/>
      <c r="R492" s="43"/>
    </row>
    <row r="493" spans="5:18">
      <c r="E493" s="38"/>
      <c r="F493" s="39"/>
      <c r="G493" s="38"/>
      <c r="H493" s="38"/>
      <c r="I493" s="38"/>
      <c r="J493" s="38"/>
      <c r="K493" s="40"/>
      <c r="L493" s="38"/>
      <c r="M493" s="41"/>
      <c r="N493" s="41"/>
      <c r="O493" s="41"/>
      <c r="P493" s="42"/>
      <c r="Q493" s="43"/>
      <c r="R493" s="43"/>
    </row>
    <row r="494" spans="5:18">
      <c r="E494" s="38"/>
      <c r="F494" s="39"/>
      <c r="G494" s="38"/>
      <c r="H494" s="38"/>
      <c r="I494" s="38"/>
      <c r="J494" s="38"/>
      <c r="K494" s="40"/>
      <c r="L494" s="38"/>
      <c r="M494" s="41"/>
      <c r="N494" s="41"/>
      <c r="O494" s="41"/>
      <c r="P494" s="42"/>
      <c r="Q494" s="43"/>
      <c r="R494" s="43"/>
    </row>
    <row r="495" spans="5:18">
      <c r="E495" s="38"/>
      <c r="F495" s="39"/>
      <c r="G495" s="38"/>
      <c r="H495" s="38"/>
      <c r="I495" s="38"/>
      <c r="J495" s="38"/>
      <c r="K495" s="40"/>
      <c r="L495" s="38"/>
      <c r="M495" s="41"/>
      <c r="N495" s="41"/>
      <c r="O495" s="41"/>
      <c r="P495" s="42"/>
      <c r="Q495" s="43"/>
      <c r="R495" s="43"/>
    </row>
    <row r="496" spans="5:18">
      <c r="E496" s="38"/>
      <c r="F496" s="39"/>
      <c r="G496" s="38"/>
      <c r="H496" s="38"/>
      <c r="I496" s="38"/>
      <c r="J496" s="38"/>
      <c r="K496" s="40"/>
      <c r="L496" s="38"/>
      <c r="M496" s="41"/>
      <c r="N496" s="41"/>
      <c r="O496" s="41"/>
      <c r="P496" s="42"/>
      <c r="Q496" s="43"/>
      <c r="R496" s="43"/>
    </row>
    <row r="497" spans="5:18">
      <c r="E497" s="38"/>
      <c r="F497" s="39"/>
      <c r="G497" s="38"/>
      <c r="H497" s="38"/>
      <c r="I497" s="38"/>
      <c r="J497" s="38"/>
      <c r="K497" s="40"/>
      <c r="L497" s="38"/>
      <c r="M497" s="41"/>
      <c r="N497" s="41"/>
      <c r="O497" s="41"/>
      <c r="P497" s="42"/>
      <c r="Q497" s="43"/>
      <c r="R497" s="43"/>
    </row>
    <row r="498" spans="5:18">
      <c r="E498" s="38"/>
      <c r="F498" s="39"/>
      <c r="G498" s="38"/>
      <c r="H498" s="38"/>
      <c r="I498" s="38"/>
      <c r="J498" s="38"/>
      <c r="K498" s="40"/>
      <c r="L498" s="38"/>
      <c r="M498" s="41"/>
      <c r="N498" s="41"/>
      <c r="O498" s="41"/>
      <c r="P498" s="42"/>
      <c r="Q498" s="43"/>
      <c r="R498" s="43"/>
    </row>
    <row r="499" spans="5:18">
      <c r="E499" s="38"/>
      <c r="F499" s="39"/>
      <c r="G499" s="38"/>
      <c r="H499" s="38"/>
      <c r="I499" s="38"/>
      <c r="J499" s="38"/>
      <c r="K499" s="40"/>
      <c r="L499" s="38"/>
      <c r="M499" s="41"/>
      <c r="N499" s="41"/>
      <c r="O499" s="41"/>
      <c r="P499" s="42"/>
      <c r="Q499" s="43"/>
      <c r="R499" s="43"/>
    </row>
    <row r="500" spans="5:18">
      <c r="E500" s="38"/>
      <c r="F500" s="39"/>
      <c r="G500" s="38"/>
      <c r="H500" s="38"/>
      <c r="I500" s="38"/>
      <c r="J500" s="38"/>
      <c r="K500" s="40"/>
      <c r="L500" s="38"/>
      <c r="M500" s="41"/>
      <c r="N500" s="41"/>
      <c r="O500" s="41"/>
      <c r="P500" s="42"/>
      <c r="Q500" s="43"/>
      <c r="R500" s="43"/>
    </row>
    <row r="501" spans="5:18">
      <c r="E501" s="38"/>
      <c r="F501" s="39"/>
      <c r="G501" s="38"/>
      <c r="H501" s="38"/>
      <c r="I501" s="38"/>
      <c r="J501" s="38"/>
      <c r="K501" s="40"/>
      <c r="L501" s="38"/>
      <c r="M501" s="41"/>
      <c r="N501" s="41"/>
      <c r="O501" s="41"/>
      <c r="P501" s="42"/>
      <c r="Q501" s="43"/>
      <c r="R501" s="43"/>
    </row>
    <row r="502" spans="5:18">
      <c r="E502" s="38"/>
      <c r="F502" s="39"/>
      <c r="G502" s="38"/>
      <c r="H502" s="38"/>
      <c r="I502" s="38"/>
      <c r="J502" s="38"/>
      <c r="K502" s="40"/>
      <c r="L502" s="38"/>
      <c r="M502" s="41"/>
      <c r="N502" s="41"/>
      <c r="O502" s="41"/>
      <c r="P502" s="42"/>
      <c r="Q502" s="43"/>
      <c r="R502" s="43"/>
    </row>
    <row r="503" spans="5:18">
      <c r="E503" s="38"/>
      <c r="F503" s="39"/>
      <c r="G503" s="38"/>
      <c r="H503" s="38"/>
      <c r="I503" s="38"/>
      <c r="J503" s="38"/>
      <c r="K503" s="40"/>
      <c r="L503" s="38"/>
      <c r="M503" s="41"/>
      <c r="N503" s="41"/>
      <c r="O503" s="41"/>
      <c r="P503" s="42"/>
      <c r="Q503" s="43"/>
      <c r="R503" s="43"/>
    </row>
    <row r="504" spans="5:18">
      <c r="E504" s="38"/>
      <c r="F504" s="39"/>
      <c r="G504" s="38"/>
      <c r="H504" s="38"/>
      <c r="I504" s="38"/>
      <c r="J504" s="38"/>
      <c r="K504" s="40"/>
      <c r="L504" s="38"/>
      <c r="M504" s="41"/>
      <c r="N504" s="41"/>
      <c r="O504" s="41"/>
      <c r="P504" s="42"/>
      <c r="Q504" s="43"/>
      <c r="R504" s="43"/>
    </row>
    <row r="505" spans="5:18">
      <c r="E505" s="38"/>
      <c r="F505" s="39"/>
      <c r="G505" s="38"/>
      <c r="H505" s="38"/>
      <c r="I505" s="38"/>
      <c r="J505" s="38"/>
      <c r="K505" s="40"/>
      <c r="L505" s="38"/>
      <c r="M505" s="41"/>
      <c r="N505" s="41"/>
      <c r="O505" s="41"/>
      <c r="P505" s="42"/>
      <c r="Q505" s="43"/>
      <c r="R505" s="43"/>
    </row>
    <row r="506" spans="5:18">
      <c r="E506" s="38"/>
      <c r="F506" s="39"/>
      <c r="G506" s="38"/>
      <c r="H506" s="38"/>
      <c r="I506" s="38"/>
      <c r="J506" s="38"/>
      <c r="K506" s="40"/>
      <c r="L506" s="38"/>
      <c r="M506" s="41"/>
      <c r="N506" s="41"/>
      <c r="O506" s="41"/>
      <c r="P506" s="42"/>
      <c r="Q506" s="43"/>
      <c r="R506" s="43"/>
    </row>
    <row r="507" spans="5:18">
      <c r="E507" s="38"/>
      <c r="F507" s="39"/>
      <c r="G507" s="38"/>
      <c r="H507" s="38"/>
      <c r="I507" s="38"/>
      <c r="J507" s="38"/>
      <c r="K507" s="40"/>
      <c r="L507" s="38"/>
      <c r="M507" s="41"/>
      <c r="N507" s="41"/>
      <c r="O507" s="41"/>
      <c r="P507" s="42"/>
      <c r="Q507" s="43"/>
      <c r="R507" s="43"/>
    </row>
    <row r="508" spans="5:18">
      <c r="E508" s="38"/>
      <c r="F508" s="39"/>
      <c r="G508" s="38"/>
      <c r="H508" s="38"/>
      <c r="I508" s="38"/>
      <c r="J508" s="38"/>
      <c r="K508" s="40"/>
      <c r="L508" s="38"/>
      <c r="M508" s="41"/>
      <c r="N508" s="41"/>
      <c r="O508" s="41"/>
      <c r="P508" s="42"/>
      <c r="Q508" s="43"/>
      <c r="R508" s="43"/>
    </row>
    <row r="509" spans="5:18">
      <c r="E509" s="38"/>
      <c r="F509" s="39"/>
      <c r="G509" s="38"/>
      <c r="H509" s="38"/>
      <c r="I509" s="38"/>
      <c r="J509" s="38"/>
      <c r="K509" s="40"/>
      <c r="L509" s="38"/>
      <c r="M509" s="41"/>
      <c r="N509" s="41"/>
      <c r="O509" s="41"/>
      <c r="P509" s="42"/>
      <c r="Q509" s="43"/>
      <c r="R509" s="43"/>
    </row>
    <row r="510" spans="5:18">
      <c r="E510" s="38"/>
      <c r="F510" s="39"/>
      <c r="G510" s="38"/>
      <c r="H510" s="38"/>
      <c r="I510" s="38"/>
      <c r="J510" s="38"/>
      <c r="K510" s="40"/>
      <c r="L510" s="38"/>
      <c r="M510" s="41"/>
      <c r="N510" s="41"/>
      <c r="O510" s="41"/>
      <c r="P510" s="42"/>
      <c r="Q510" s="43"/>
      <c r="R510" s="43"/>
    </row>
    <row r="511" spans="5:18">
      <c r="E511" s="38"/>
      <c r="F511" s="39"/>
      <c r="G511" s="38"/>
      <c r="H511" s="38"/>
      <c r="I511" s="38"/>
      <c r="J511" s="38"/>
      <c r="K511" s="40"/>
      <c r="L511" s="38"/>
      <c r="M511" s="41"/>
      <c r="N511" s="41"/>
      <c r="O511" s="41"/>
      <c r="P511" s="42"/>
      <c r="Q511" s="43"/>
      <c r="R511" s="43"/>
    </row>
    <row r="512" spans="5:18">
      <c r="E512" s="38"/>
      <c r="F512" s="39"/>
      <c r="G512" s="38"/>
      <c r="H512" s="38"/>
      <c r="I512" s="38"/>
      <c r="J512" s="38"/>
      <c r="K512" s="40"/>
      <c r="L512" s="38"/>
      <c r="M512" s="41"/>
      <c r="N512" s="41"/>
      <c r="O512" s="41"/>
      <c r="P512" s="42"/>
      <c r="Q512" s="43"/>
      <c r="R512" s="43"/>
    </row>
    <row r="513" spans="5:18">
      <c r="E513" s="38"/>
      <c r="F513" s="39"/>
      <c r="G513" s="38"/>
      <c r="H513" s="38"/>
      <c r="I513" s="38"/>
      <c r="J513" s="38"/>
      <c r="K513" s="40"/>
      <c r="L513" s="38"/>
      <c r="M513" s="41"/>
      <c r="N513" s="41"/>
      <c r="O513" s="41"/>
      <c r="P513" s="42"/>
      <c r="Q513" s="43"/>
      <c r="R513" s="43"/>
    </row>
    <row r="514" spans="5:18">
      <c r="E514" s="38"/>
      <c r="F514" s="39"/>
      <c r="G514" s="38"/>
      <c r="H514" s="38"/>
      <c r="I514" s="38"/>
      <c r="J514" s="38"/>
      <c r="K514" s="40"/>
      <c r="L514" s="38"/>
      <c r="M514" s="41"/>
      <c r="N514" s="41"/>
      <c r="O514" s="41"/>
      <c r="P514" s="42"/>
      <c r="Q514" s="43"/>
      <c r="R514" s="43"/>
    </row>
    <row r="515" spans="5:18">
      <c r="E515" s="38"/>
      <c r="F515" s="39"/>
      <c r="G515" s="38"/>
      <c r="H515" s="38"/>
      <c r="I515" s="38"/>
      <c r="J515" s="38"/>
      <c r="K515" s="40"/>
      <c r="L515" s="38"/>
      <c r="M515" s="41"/>
      <c r="N515" s="41"/>
      <c r="O515" s="41"/>
      <c r="P515" s="42"/>
      <c r="Q515" s="43"/>
      <c r="R515" s="43"/>
    </row>
    <row r="516" spans="5:18">
      <c r="E516" s="38"/>
      <c r="F516" s="39"/>
      <c r="G516" s="38"/>
      <c r="H516" s="38"/>
      <c r="I516" s="38"/>
      <c r="J516" s="38"/>
      <c r="K516" s="40"/>
      <c r="L516" s="38"/>
      <c r="M516" s="41"/>
      <c r="N516" s="41"/>
      <c r="O516" s="41"/>
      <c r="P516" s="42"/>
      <c r="Q516" s="43"/>
      <c r="R516" s="43"/>
    </row>
    <row r="517" spans="5:18">
      <c r="E517" s="38"/>
      <c r="F517" s="39"/>
      <c r="G517" s="38"/>
      <c r="H517" s="38"/>
      <c r="I517" s="38"/>
      <c r="J517" s="38"/>
      <c r="K517" s="40"/>
      <c r="L517" s="38"/>
      <c r="M517" s="41"/>
      <c r="N517" s="41"/>
      <c r="O517" s="41"/>
      <c r="P517" s="42"/>
      <c r="Q517" s="43"/>
      <c r="R517" s="43"/>
    </row>
    <row r="518" spans="5:18">
      <c r="E518" s="38"/>
      <c r="F518" s="39"/>
      <c r="G518" s="38"/>
      <c r="H518" s="38"/>
      <c r="I518" s="38"/>
      <c r="J518" s="38"/>
      <c r="K518" s="40"/>
      <c r="L518" s="38"/>
      <c r="M518" s="41"/>
      <c r="N518" s="41"/>
      <c r="O518" s="41"/>
      <c r="P518" s="42"/>
      <c r="Q518" s="43"/>
      <c r="R518" s="43"/>
    </row>
    <row r="519" spans="5:18">
      <c r="E519" s="38"/>
      <c r="F519" s="39"/>
      <c r="G519" s="38"/>
      <c r="H519" s="38"/>
      <c r="I519" s="38"/>
      <c r="J519" s="38"/>
      <c r="K519" s="40"/>
      <c r="L519" s="38"/>
      <c r="M519" s="41"/>
      <c r="N519" s="41"/>
      <c r="O519" s="41"/>
      <c r="P519" s="42"/>
      <c r="Q519" s="43"/>
      <c r="R519" s="43"/>
    </row>
    <row r="520" spans="5:18">
      <c r="E520" s="38"/>
      <c r="F520" s="39"/>
      <c r="G520" s="38"/>
      <c r="H520" s="38"/>
      <c r="I520" s="38"/>
      <c r="J520" s="38"/>
      <c r="K520" s="40"/>
      <c r="L520" s="38"/>
      <c r="M520" s="41"/>
      <c r="N520" s="41"/>
      <c r="O520" s="41"/>
      <c r="P520" s="42"/>
      <c r="Q520" s="43"/>
      <c r="R520" s="43"/>
    </row>
    <row r="521" spans="5:18">
      <c r="E521" s="38"/>
      <c r="F521" s="39"/>
      <c r="G521" s="38"/>
      <c r="H521" s="38"/>
      <c r="I521" s="38"/>
      <c r="J521" s="38"/>
      <c r="K521" s="40"/>
      <c r="L521" s="38"/>
      <c r="M521" s="41"/>
      <c r="N521" s="41"/>
      <c r="O521" s="41"/>
      <c r="P521" s="42"/>
      <c r="Q521" s="43"/>
      <c r="R521" s="43"/>
    </row>
    <row r="522" spans="5:18">
      <c r="E522" s="38"/>
      <c r="F522" s="39"/>
      <c r="G522" s="38"/>
      <c r="H522" s="38"/>
      <c r="I522" s="38"/>
      <c r="J522" s="38"/>
      <c r="K522" s="40"/>
      <c r="L522" s="38"/>
      <c r="M522" s="41"/>
      <c r="N522" s="41"/>
      <c r="O522" s="41"/>
      <c r="P522" s="42"/>
      <c r="Q522" s="43"/>
      <c r="R522" s="43"/>
    </row>
    <row r="523" spans="5:18">
      <c r="E523" s="38"/>
      <c r="F523" s="39"/>
      <c r="G523" s="38"/>
      <c r="H523" s="38"/>
      <c r="I523" s="38"/>
      <c r="J523" s="38"/>
      <c r="K523" s="40"/>
      <c r="L523" s="38"/>
      <c r="M523" s="41"/>
      <c r="N523" s="41"/>
      <c r="O523" s="41"/>
      <c r="P523" s="42"/>
      <c r="Q523" s="43"/>
      <c r="R523" s="43"/>
    </row>
    <row r="524" spans="5:18">
      <c r="E524" s="38"/>
      <c r="F524" s="39"/>
      <c r="G524" s="38"/>
      <c r="H524" s="38"/>
      <c r="I524" s="38"/>
      <c r="J524" s="38"/>
      <c r="K524" s="40"/>
      <c r="L524" s="38"/>
      <c r="M524" s="41"/>
      <c r="N524" s="41"/>
      <c r="O524" s="41"/>
      <c r="P524" s="42"/>
      <c r="Q524" s="43"/>
      <c r="R524" s="43"/>
    </row>
    <row r="525" spans="5:18">
      <c r="E525" s="38"/>
      <c r="F525" s="39"/>
      <c r="G525" s="38"/>
      <c r="H525" s="38"/>
      <c r="I525" s="38"/>
      <c r="J525" s="38"/>
      <c r="K525" s="40"/>
      <c r="L525" s="38"/>
      <c r="M525" s="41"/>
      <c r="N525" s="41"/>
      <c r="O525" s="41"/>
      <c r="P525" s="42"/>
      <c r="Q525" s="43"/>
      <c r="R525" s="43"/>
    </row>
    <row r="526" spans="5:18">
      <c r="E526" s="38"/>
      <c r="F526" s="39"/>
      <c r="G526" s="38"/>
      <c r="H526" s="38"/>
      <c r="I526" s="38"/>
      <c r="J526" s="38"/>
      <c r="K526" s="40"/>
      <c r="L526" s="38"/>
      <c r="M526" s="41"/>
      <c r="N526" s="41"/>
      <c r="O526" s="41"/>
      <c r="P526" s="42"/>
      <c r="Q526" s="43"/>
      <c r="R526" s="43"/>
    </row>
    <row r="527" spans="5:18">
      <c r="E527" s="38"/>
      <c r="F527" s="39"/>
      <c r="G527" s="38"/>
      <c r="H527" s="38"/>
      <c r="I527" s="38"/>
      <c r="J527" s="38"/>
      <c r="K527" s="40"/>
      <c r="L527" s="38"/>
      <c r="M527" s="41"/>
      <c r="N527" s="41"/>
      <c r="O527" s="41"/>
      <c r="P527" s="42"/>
      <c r="Q527" s="43"/>
      <c r="R527" s="43"/>
    </row>
    <row r="528" spans="5:18">
      <c r="E528" s="38"/>
      <c r="F528" s="39"/>
      <c r="G528" s="38"/>
      <c r="H528" s="38"/>
      <c r="I528" s="38"/>
      <c r="J528" s="38"/>
      <c r="K528" s="40"/>
      <c r="L528" s="38"/>
      <c r="M528" s="41"/>
      <c r="N528" s="41"/>
      <c r="O528" s="41"/>
      <c r="P528" s="42"/>
      <c r="Q528" s="43"/>
      <c r="R528" s="43"/>
    </row>
    <row r="529" spans="5:18">
      <c r="E529" s="38"/>
      <c r="F529" s="39"/>
      <c r="G529" s="38"/>
      <c r="H529" s="38"/>
      <c r="I529" s="38"/>
      <c r="J529" s="38"/>
      <c r="K529" s="40"/>
      <c r="L529" s="38"/>
      <c r="M529" s="41"/>
      <c r="N529" s="41"/>
      <c r="O529" s="41"/>
      <c r="P529" s="42"/>
      <c r="Q529" s="43"/>
      <c r="R529" s="43"/>
    </row>
    <row r="530" spans="5:18">
      <c r="E530" s="38"/>
      <c r="F530" s="39"/>
      <c r="G530" s="38"/>
      <c r="H530" s="38"/>
      <c r="I530" s="38"/>
      <c r="J530" s="38"/>
      <c r="K530" s="40"/>
      <c r="L530" s="38"/>
      <c r="M530" s="41"/>
      <c r="N530" s="41"/>
      <c r="O530" s="41"/>
      <c r="P530" s="42"/>
      <c r="Q530" s="43"/>
      <c r="R530" s="43"/>
    </row>
    <row r="531" spans="5:18">
      <c r="E531" s="38"/>
      <c r="F531" s="39"/>
      <c r="G531" s="38"/>
      <c r="H531" s="38"/>
      <c r="I531" s="38"/>
      <c r="J531" s="38"/>
      <c r="K531" s="40"/>
      <c r="L531" s="38"/>
      <c r="M531" s="41"/>
      <c r="N531" s="41"/>
      <c r="O531" s="41"/>
      <c r="P531" s="42"/>
      <c r="Q531" s="43"/>
      <c r="R531" s="43"/>
    </row>
    <row r="532" spans="5:18">
      <c r="E532" s="38"/>
      <c r="F532" s="39"/>
      <c r="G532" s="38"/>
      <c r="H532" s="38"/>
      <c r="I532" s="38"/>
      <c r="J532" s="38"/>
      <c r="K532" s="40"/>
      <c r="L532" s="38"/>
      <c r="M532" s="41"/>
      <c r="N532" s="41"/>
      <c r="O532" s="41"/>
      <c r="P532" s="42"/>
      <c r="Q532" s="43"/>
      <c r="R532" s="43"/>
    </row>
    <row r="533" spans="5:18">
      <c r="E533" s="38"/>
      <c r="F533" s="39"/>
      <c r="G533" s="38"/>
      <c r="H533" s="38"/>
      <c r="I533" s="38"/>
      <c r="J533" s="38"/>
      <c r="K533" s="40"/>
      <c r="L533" s="38"/>
      <c r="M533" s="41"/>
      <c r="N533" s="41"/>
      <c r="O533" s="41"/>
      <c r="P533" s="42"/>
      <c r="Q533" s="43"/>
      <c r="R533" s="43"/>
    </row>
    <row r="534" spans="5:18">
      <c r="E534" s="38"/>
      <c r="F534" s="39"/>
      <c r="G534" s="38"/>
      <c r="H534" s="38"/>
      <c r="I534" s="38"/>
      <c r="J534" s="38"/>
      <c r="K534" s="40"/>
      <c r="L534" s="38"/>
      <c r="M534" s="41"/>
      <c r="N534" s="41"/>
      <c r="O534" s="41"/>
      <c r="P534" s="42"/>
      <c r="Q534" s="43"/>
      <c r="R534" s="43"/>
    </row>
    <row r="535" spans="5:18">
      <c r="E535" s="38"/>
      <c r="F535" s="39"/>
      <c r="G535" s="38"/>
      <c r="H535" s="38"/>
      <c r="I535" s="38"/>
      <c r="J535" s="38"/>
      <c r="K535" s="40"/>
      <c r="L535" s="38"/>
      <c r="M535" s="41"/>
      <c r="N535" s="41"/>
      <c r="O535" s="41"/>
      <c r="P535" s="42"/>
      <c r="Q535" s="43"/>
      <c r="R535" s="43"/>
    </row>
    <row r="536" spans="5:18">
      <c r="E536" s="38"/>
      <c r="F536" s="39"/>
      <c r="G536" s="38"/>
      <c r="H536" s="38"/>
      <c r="I536" s="38"/>
      <c r="J536" s="38"/>
      <c r="K536" s="40"/>
      <c r="L536" s="38"/>
      <c r="M536" s="41"/>
      <c r="N536" s="41"/>
      <c r="O536" s="41"/>
      <c r="P536" s="42"/>
      <c r="Q536" s="43"/>
      <c r="R536" s="43"/>
    </row>
    <row r="537" spans="5:18">
      <c r="E537" s="38"/>
      <c r="F537" s="39"/>
      <c r="G537" s="38"/>
      <c r="H537" s="38"/>
      <c r="I537" s="38"/>
      <c r="J537" s="38"/>
      <c r="K537" s="40"/>
      <c r="L537" s="38"/>
      <c r="M537" s="41"/>
      <c r="N537" s="41"/>
      <c r="O537" s="41"/>
      <c r="P537" s="42"/>
      <c r="Q537" s="43"/>
      <c r="R537" s="43"/>
    </row>
    <row r="538" spans="5:18">
      <c r="E538" s="38"/>
      <c r="F538" s="39"/>
      <c r="G538" s="38"/>
      <c r="H538" s="38"/>
      <c r="I538" s="38"/>
      <c r="J538" s="38"/>
      <c r="K538" s="40"/>
      <c r="L538" s="38"/>
      <c r="M538" s="41"/>
      <c r="N538" s="41"/>
      <c r="O538" s="41"/>
      <c r="P538" s="42"/>
      <c r="Q538" s="43"/>
      <c r="R538" s="43"/>
    </row>
    <row r="539" spans="5:18">
      <c r="E539" s="38"/>
      <c r="F539" s="39"/>
      <c r="G539" s="38"/>
      <c r="H539" s="38"/>
      <c r="I539" s="38"/>
      <c r="J539" s="38"/>
      <c r="K539" s="40"/>
      <c r="L539" s="38"/>
      <c r="M539" s="41"/>
      <c r="N539" s="41"/>
      <c r="O539" s="41"/>
      <c r="P539" s="42"/>
      <c r="Q539" s="43"/>
      <c r="R539" s="43"/>
    </row>
    <row r="540" spans="5:18">
      <c r="E540" s="38"/>
      <c r="F540" s="39"/>
      <c r="G540" s="38"/>
      <c r="H540" s="38"/>
      <c r="I540" s="38"/>
      <c r="J540" s="38"/>
      <c r="K540" s="40"/>
      <c r="L540" s="38"/>
      <c r="M540" s="41"/>
      <c r="N540" s="41"/>
      <c r="O540" s="41"/>
      <c r="P540" s="42"/>
      <c r="Q540" s="43"/>
      <c r="R540" s="43"/>
    </row>
    <row r="541" spans="5:18">
      <c r="E541" s="38"/>
      <c r="F541" s="39"/>
      <c r="G541" s="38"/>
      <c r="H541" s="38"/>
      <c r="I541" s="38"/>
      <c r="J541" s="38"/>
      <c r="K541" s="40"/>
      <c r="L541" s="38"/>
      <c r="M541" s="41"/>
      <c r="N541" s="41"/>
      <c r="O541" s="41"/>
      <c r="P541" s="42"/>
      <c r="Q541" s="43"/>
      <c r="R541" s="43"/>
    </row>
    <row r="542" spans="5:18">
      <c r="E542" s="38"/>
      <c r="F542" s="39"/>
      <c r="G542" s="38"/>
      <c r="H542" s="38"/>
      <c r="I542" s="38"/>
      <c r="J542" s="38"/>
      <c r="K542" s="40"/>
      <c r="L542" s="38"/>
      <c r="M542" s="41"/>
      <c r="N542" s="41"/>
      <c r="O542" s="41"/>
      <c r="P542" s="42"/>
      <c r="Q542" s="43"/>
      <c r="R542" s="43"/>
    </row>
    <row r="543" spans="5:18">
      <c r="E543" s="38"/>
      <c r="F543" s="39"/>
      <c r="G543" s="38"/>
      <c r="H543" s="38"/>
      <c r="I543" s="38"/>
      <c r="J543" s="38"/>
      <c r="K543" s="40"/>
      <c r="L543" s="38"/>
      <c r="M543" s="41"/>
      <c r="N543" s="41"/>
      <c r="O543" s="41"/>
      <c r="P543" s="42"/>
      <c r="Q543" s="43"/>
      <c r="R543" s="43"/>
    </row>
    <row r="544" spans="5:18">
      <c r="E544" s="38"/>
      <c r="F544" s="39"/>
      <c r="G544" s="38"/>
      <c r="H544" s="38"/>
      <c r="I544" s="38"/>
      <c r="J544" s="38"/>
      <c r="K544" s="40"/>
      <c r="L544" s="38"/>
      <c r="M544" s="41"/>
      <c r="N544" s="41"/>
      <c r="O544" s="41"/>
      <c r="P544" s="42"/>
      <c r="Q544" s="43"/>
      <c r="R544" s="43"/>
    </row>
    <row r="545" spans="5:18">
      <c r="E545" s="38"/>
      <c r="F545" s="39"/>
      <c r="G545" s="38"/>
      <c r="H545" s="38"/>
      <c r="I545" s="38"/>
      <c r="J545" s="38"/>
      <c r="K545" s="40"/>
      <c r="L545" s="38"/>
      <c r="M545" s="41"/>
      <c r="N545" s="41"/>
      <c r="O545" s="41"/>
      <c r="P545" s="42"/>
      <c r="Q545" s="43"/>
      <c r="R545" s="43"/>
    </row>
    <row r="546" spans="5:18">
      <c r="E546" s="38"/>
      <c r="F546" s="39"/>
      <c r="G546" s="38"/>
      <c r="H546" s="38"/>
      <c r="I546" s="38"/>
      <c r="J546" s="38"/>
      <c r="K546" s="40"/>
      <c r="L546" s="38"/>
      <c r="M546" s="41"/>
      <c r="N546" s="41"/>
      <c r="O546" s="41"/>
      <c r="P546" s="42"/>
      <c r="Q546" s="43"/>
      <c r="R546" s="43"/>
    </row>
    <row r="547" spans="5:18">
      <c r="E547" s="38"/>
      <c r="F547" s="39"/>
      <c r="G547" s="38"/>
      <c r="H547" s="38"/>
      <c r="I547" s="38"/>
      <c r="J547" s="38"/>
      <c r="K547" s="40"/>
      <c r="L547" s="38"/>
      <c r="M547" s="41"/>
      <c r="N547" s="41"/>
      <c r="O547" s="41"/>
      <c r="P547" s="42"/>
      <c r="Q547" s="43"/>
      <c r="R547" s="43"/>
    </row>
    <row r="548" spans="5:18">
      <c r="E548" s="38"/>
      <c r="F548" s="39"/>
      <c r="G548" s="38"/>
      <c r="H548" s="38"/>
      <c r="I548" s="38"/>
      <c r="J548" s="38"/>
      <c r="K548" s="40"/>
      <c r="L548" s="38"/>
      <c r="M548" s="41"/>
      <c r="N548" s="41"/>
      <c r="O548" s="41"/>
      <c r="P548" s="42"/>
      <c r="Q548" s="43"/>
      <c r="R548" s="43"/>
    </row>
    <row r="549" spans="5:18">
      <c r="E549" s="38"/>
      <c r="F549" s="39"/>
      <c r="G549" s="38"/>
      <c r="H549" s="38"/>
      <c r="I549" s="38"/>
      <c r="J549" s="38"/>
      <c r="K549" s="40"/>
      <c r="L549" s="38"/>
      <c r="M549" s="41"/>
      <c r="N549" s="41"/>
      <c r="O549" s="41"/>
      <c r="P549" s="42"/>
      <c r="Q549" s="43"/>
      <c r="R549" s="43"/>
    </row>
    <row r="550" spans="5:18">
      <c r="E550" s="38"/>
      <c r="F550" s="39"/>
      <c r="G550" s="38"/>
      <c r="H550" s="38"/>
      <c r="I550" s="38"/>
      <c r="J550" s="38"/>
      <c r="K550" s="40"/>
      <c r="L550" s="38"/>
      <c r="M550" s="41"/>
      <c r="N550" s="41"/>
      <c r="O550" s="41"/>
      <c r="P550" s="42"/>
      <c r="Q550" s="43"/>
      <c r="R550" s="43"/>
    </row>
    <row r="551" spans="5:18">
      <c r="E551" s="38"/>
      <c r="F551" s="39"/>
      <c r="G551" s="38"/>
      <c r="H551" s="38"/>
      <c r="I551" s="38"/>
      <c r="J551" s="38"/>
      <c r="K551" s="40"/>
      <c r="L551" s="38"/>
      <c r="M551" s="41"/>
      <c r="N551" s="41"/>
      <c r="O551" s="41"/>
      <c r="P551" s="42"/>
      <c r="Q551" s="43"/>
      <c r="R551" s="43"/>
    </row>
    <row r="552" spans="5:18">
      <c r="E552" s="38"/>
      <c r="F552" s="39"/>
      <c r="G552" s="38"/>
      <c r="H552" s="38"/>
      <c r="I552" s="38"/>
      <c r="J552" s="38"/>
      <c r="K552" s="40"/>
      <c r="L552" s="38"/>
      <c r="M552" s="41"/>
      <c r="N552" s="41"/>
      <c r="O552" s="41"/>
      <c r="P552" s="42"/>
      <c r="Q552" s="43"/>
      <c r="R552" s="43"/>
    </row>
    <row r="553" spans="5:18">
      <c r="E553" s="38"/>
      <c r="F553" s="39"/>
      <c r="G553" s="38"/>
      <c r="H553" s="38"/>
      <c r="I553" s="38"/>
      <c r="J553" s="38"/>
      <c r="K553" s="40"/>
      <c r="L553" s="38"/>
      <c r="M553" s="41"/>
      <c r="N553" s="41"/>
      <c r="O553" s="41"/>
      <c r="P553" s="42"/>
      <c r="Q553" s="43"/>
      <c r="R553" s="43"/>
    </row>
    <row r="554" spans="5:18">
      <c r="E554" s="38"/>
      <c r="F554" s="39"/>
      <c r="G554" s="38"/>
      <c r="H554" s="38"/>
      <c r="I554" s="38"/>
      <c r="J554" s="38"/>
      <c r="K554" s="40"/>
      <c r="L554" s="38"/>
      <c r="M554" s="41"/>
      <c r="N554" s="41"/>
      <c r="O554" s="41"/>
      <c r="P554" s="42"/>
      <c r="Q554" s="43"/>
      <c r="R554" s="43"/>
    </row>
    <row r="555" spans="5:18">
      <c r="E555" s="38"/>
      <c r="F555" s="39"/>
      <c r="G555" s="38"/>
      <c r="H555" s="38"/>
      <c r="I555" s="38"/>
      <c r="J555" s="38"/>
      <c r="K555" s="40"/>
      <c r="L555" s="38"/>
      <c r="M555" s="41"/>
      <c r="N555" s="41"/>
      <c r="O555" s="41"/>
      <c r="P555" s="42"/>
      <c r="Q555" s="43"/>
      <c r="R555" s="43"/>
    </row>
    <row r="556" spans="5:18">
      <c r="E556" s="38"/>
      <c r="F556" s="39"/>
      <c r="G556" s="38"/>
      <c r="H556" s="38"/>
      <c r="I556" s="38"/>
      <c r="J556" s="38"/>
      <c r="K556" s="40"/>
      <c r="L556" s="38"/>
      <c r="M556" s="41"/>
      <c r="N556" s="41"/>
      <c r="O556" s="41"/>
      <c r="P556" s="42"/>
      <c r="Q556" s="43"/>
      <c r="R556" s="43"/>
    </row>
    <row r="557" spans="5:18">
      <c r="E557" s="38"/>
      <c r="F557" s="39"/>
      <c r="G557" s="38"/>
      <c r="H557" s="38"/>
      <c r="I557" s="38"/>
      <c r="J557" s="38"/>
      <c r="K557" s="40"/>
      <c r="L557" s="38"/>
      <c r="M557" s="41"/>
      <c r="N557" s="41"/>
      <c r="O557" s="41"/>
      <c r="P557" s="42"/>
      <c r="Q557" s="43"/>
      <c r="R557" s="43"/>
    </row>
    <row r="558" spans="5:18">
      <c r="E558" s="38"/>
      <c r="F558" s="39"/>
      <c r="G558" s="38"/>
      <c r="H558" s="38"/>
      <c r="I558" s="38"/>
      <c r="J558" s="38"/>
      <c r="K558" s="40"/>
      <c r="L558" s="38"/>
      <c r="M558" s="41"/>
      <c r="N558" s="41"/>
      <c r="O558" s="41"/>
      <c r="P558" s="42"/>
      <c r="Q558" s="43"/>
      <c r="R558" s="43"/>
    </row>
    <row r="559" spans="5:18">
      <c r="E559" s="38"/>
      <c r="F559" s="39"/>
      <c r="G559" s="38"/>
      <c r="H559" s="38"/>
      <c r="I559" s="38"/>
      <c r="J559" s="38"/>
      <c r="K559" s="40"/>
      <c r="L559" s="38"/>
      <c r="M559" s="41"/>
      <c r="N559" s="41"/>
      <c r="O559" s="41"/>
      <c r="P559" s="42"/>
      <c r="Q559" s="43"/>
      <c r="R559" s="43"/>
    </row>
    <row r="560" spans="5:18">
      <c r="E560" s="38"/>
      <c r="F560" s="39"/>
      <c r="G560" s="38"/>
      <c r="H560" s="38"/>
      <c r="I560" s="38"/>
      <c r="J560" s="38"/>
      <c r="K560" s="40"/>
      <c r="L560" s="38"/>
      <c r="M560" s="41"/>
      <c r="N560" s="41"/>
      <c r="O560" s="41"/>
      <c r="P560" s="42"/>
      <c r="Q560" s="43"/>
      <c r="R560" s="43"/>
    </row>
    <row r="561" spans="5:18">
      <c r="E561" s="38"/>
      <c r="F561" s="39"/>
      <c r="G561" s="38"/>
      <c r="H561" s="38"/>
      <c r="I561" s="38"/>
      <c r="J561" s="38"/>
      <c r="K561" s="40"/>
      <c r="L561" s="38"/>
      <c r="M561" s="41"/>
      <c r="N561" s="41"/>
      <c r="O561" s="41"/>
      <c r="P561" s="42"/>
      <c r="Q561" s="43"/>
      <c r="R561" s="43"/>
    </row>
  </sheetData>
  <autoFilter ref="E1:R274" xr:uid="{00000000-0009-0000-0000-000003000000}"/>
  <pageMargins left="0.7" right="0.7" top="0.75" bottom="0.75" header="0.1" footer="0.3"/>
  <pageSetup scale="54" orientation="landscape" r:id="rId1"/>
  <headerFooter>
    <oddHeader>&amp;L&amp;"Arial,Bold"&amp;8 11:14 PM
&amp;"Arial,Bold"&amp;8 04/20/16
&amp;"Arial,Bold"&amp;8 Accrual Basis&amp;C&amp;"Arial,Bold"&amp;12 Orange Legal, Inc
&amp;"Arial,Bold"&amp;14 Transactions by Account
&amp;"Arial,Bold"&amp;10 As of April 17, 2016</oddHeader>
    <oddFooter>&amp;R&amp;"Arial,Bold"&amp;8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5075"/>
  <sheetViews>
    <sheetView workbookViewId="0">
      <selection activeCell="L154" sqref="L154"/>
    </sheetView>
  </sheetViews>
  <sheetFormatPr defaultRowHeight="15"/>
  <cols>
    <col min="1" max="1" width="13.85546875" bestFit="1" customWidth="1"/>
    <col min="2" max="2" width="22.85546875" bestFit="1" customWidth="1"/>
    <col min="3" max="3" width="10" style="13" bestFit="1" customWidth="1"/>
    <col min="5" max="5" width="27.7109375" bestFit="1" customWidth="1"/>
    <col min="6" max="6" width="9.85546875" customWidth="1"/>
    <col min="7" max="7" width="9" bestFit="1" customWidth="1"/>
  </cols>
  <sheetData>
    <row r="1" spans="1:1">
      <c r="A1" s="16"/>
    </row>
    <row r="2" spans="1:1">
      <c r="A2" s="16"/>
    </row>
    <row r="3" spans="1:1">
      <c r="A3" s="16"/>
    </row>
    <row r="4" spans="1:1">
      <c r="A4" s="16"/>
    </row>
    <row r="5" spans="1:1">
      <c r="A5" s="16"/>
    </row>
    <row r="6" spans="1:1">
      <c r="A6" s="16"/>
    </row>
    <row r="7" spans="1:1">
      <c r="A7" s="16"/>
    </row>
    <row r="8" spans="1:1">
      <c r="A8" s="16"/>
    </row>
    <row r="9" spans="1:1">
      <c r="A9" s="16"/>
    </row>
    <row r="10" spans="1:1">
      <c r="A10" s="16"/>
    </row>
    <row r="11" spans="1:1">
      <c r="A11" s="16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3">
      <c r="A513" s="16"/>
    </row>
    <row r="514" spans="1:3">
      <c r="A514" s="16"/>
    </row>
    <row r="515" spans="1:3">
      <c r="A515" s="16"/>
    </row>
    <row r="516" spans="1:3">
      <c r="A516" s="16"/>
      <c r="C516"/>
    </row>
    <row r="517" spans="1:3">
      <c r="A517" s="16"/>
      <c r="C517"/>
    </row>
    <row r="518" spans="1:3">
      <c r="A518" s="16"/>
      <c r="C518"/>
    </row>
    <row r="519" spans="1:3">
      <c r="A519" s="16"/>
      <c r="C519"/>
    </row>
    <row r="520" spans="1:3">
      <c r="A520" s="16"/>
      <c r="C520"/>
    </row>
    <row r="521" spans="1:3">
      <c r="A521" s="16"/>
      <c r="C521"/>
    </row>
    <row r="522" spans="1:3">
      <c r="A522" s="16"/>
      <c r="C522"/>
    </row>
    <row r="523" spans="1:3">
      <c r="A523" s="16"/>
      <c r="C523"/>
    </row>
    <row r="524" spans="1:3">
      <c r="A524" s="16"/>
      <c r="C524"/>
    </row>
    <row r="525" spans="1:3">
      <c r="A525" s="16"/>
      <c r="C525"/>
    </row>
    <row r="526" spans="1:3">
      <c r="A526" s="16"/>
      <c r="C526"/>
    </row>
    <row r="527" spans="1:3">
      <c r="A527" s="16"/>
      <c r="C527"/>
    </row>
    <row r="528" spans="1:3">
      <c r="A528" s="16"/>
      <c r="C528"/>
    </row>
    <row r="529" spans="1:3">
      <c r="A529" s="16"/>
      <c r="C529"/>
    </row>
    <row r="530" spans="1:3">
      <c r="A530" s="16"/>
      <c r="C530"/>
    </row>
    <row r="531" spans="1:3">
      <c r="A531" s="16"/>
      <c r="C531"/>
    </row>
    <row r="532" spans="1:3">
      <c r="A532" s="16"/>
      <c r="C532"/>
    </row>
    <row r="533" spans="1:3">
      <c r="A533" s="16"/>
      <c r="C533"/>
    </row>
    <row r="534" spans="1:3">
      <c r="A534" s="16"/>
      <c r="C534"/>
    </row>
    <row r="535" spans="1:3">
      <c r="A535" s="16"/>
      <c r="C535"/>
    </row>
    <row r="536" spans="1:3">
      <c r="A536" s="16"/>
      <c r="C536"/>
    </row>
    <row r="537" spans="1:3">
      <c r="A537" s="16"/>
      <c r="C537"/>
    </row>
    <row r="538" spans="1:3">
      <c r="A538" s="16"/>
      <c r="C538"/>
    </row>
    <row r="539" spans="1:3">
      <c r="A539" s="16"/>
      <c r="C539"/>
    </row>
    <row r="540" spans="1:3">
      <c r="A540" s="16"/>
      <c r="C540"/>
    </row>
    <row r="541" spans="1:3">
      <c r="A541" s="16"/>
      <c r="C541"/>
    </row>
    <row r="542" spans="1:3">
      <c r="A542" s="16"/>
      <c r="C542"/>
    </row>
    <row r="543" spans="1:3">
      <c r="A543" s="16"/>
      <c r="C543"/>
    </row>
    <row r="544" spans="1:3">
      <c r="A544" s="16"/>
      <c r="C544"/>
    </row>
    <row r="545" spans="1:3">
      <c r="A545" s="16"/>
      <c r="C545"/>
    </row>
    <row r="546" spans="1:3">
      <c r="A546" s="16"/>
      <c r="C546"/>
    </row>
    <row r="547" spans="1:3">
      <c r="A547" s="16"/>
      <c r="C547"/>
    </row>
    <row r="548" spans="1:3">
      <c r="A548" s="16"/>
      <c r="C548"/>
    </row>
    <row r="549" spans="1:3">
      <c r="A549" s="16"/>
      <c r="C549"/>
    </row>
    <row r="550" spans="1:3">
      <c r="A550" s="16"/>
      <c r="C550"/>
    </row>
    <row r="551" spans="1:3">
      <c r="A551" s="16"/>
      <c r="C551"/>
    </row>
    <row r="552" spans="1:3">
      <c r="A552" s="16"/>
      <c r="C552"/>
    </row>
    <row r="553" spans="1:3">
      <c r="A553" s="16"/>
      <c r="C553"/>
    </row>
    <row r="554" spans="1:3">
      <c r="A554" s="16"/>
      <c r="C554"/>
    </row>
    <row r="555" spans="1:3">
      <c r="A555" s="16"/>
      <c r="C555"/>
    </row>
    <row r="556" spans="1:3">
      <c r="A556" s="16"/>
      <c r="C556"/>
    </row>
    <row r="557" spans="1:3">
      <c r="A557" s="16"/>
      <c r="C557"/>
    </row>
    <row r="558" spans="1:3">
      <c r="A558" s="16"/>
      <c r="C558"/>
    </row>
    <row r="559" spans="1:3">
      <c r="A559" s="16"/>
      <c r="C559"/>
    </row>
    <row r="560" spans="1:3">
      <c r="A560" s="16"/>
      <c r="C560"/>
    </row>
    <row r="561" spans="1:3">
      <c r="A561" s="16"/>
      <c r="C561"/>
    </row>
    <row r="562" spans="1:3">
      <c r="A562" s="16"/>
      <c r="C562"/>
    </row>
    <row r="563" spans="1:3">
      <c r="A563" s="16"/>
      <c r="C563"/>
    </row>
    <row r="564" spans="1:3">
      <c r="A564" s="16"/>
      <c r="C564"/>
    </row>
    <row r="565" spans="1:3">
      <c r="A565" s="16"/>
      <c r="C565"/>
    </row>
    <row r="566" spans="1:3">
      <c r="A566" s="16"/>
      <c r="C566"/>
    </row>
    <row r="567" spans="1:3">
      <c r="A567" s="16"/>
      <c r="C567"/>
    </row>
    <row r="568" spans="1:3">
      <c r="A568" s="16"/>
      <c r="C568"/>
    </row>
    <row r="569" spans="1:3">
      <c r="A569" s="16"/>
      <c r="C569"/>
    </row>
    <row r="570" spans="1:3">
      <c r="A570" s="16"/>
      <c r="C570"/>
    </row>
    <row r="571" spans="1:3">
      <c r="A571" s="16"/>
      <c r="C571"/>
    </row>
    <row r="572" spans="1:3">
      <c r="A572" s="16"/>
      <c r="C572"/>
    </row>
    <row r="573" spans="1:3">
      <c r="A573" s="16"/>
      <c r="C573"/>
    </row>
    <row r="574" spans="1:3">
      <c r="A574" s="16"/>
      <c r="C574"/>
    </row>
    <row r="575" spans="1:3">
      <c r="A575" s="16"/>
      <c r="C575"/>
    </row>
    <row r="576" spans="1:3">
      <c r="A576" s="16"/>
      <c r="C576"/>
    </row>
    <row r="577" spans="1:3">
      <c r="A577" s="16"/>
      <c r="C577"/>
    </row>
    <row r="578" spans="1:3">
      <c r="A578" s="16"/>
      <c r="C578"/>
    </row>
    <row r="579" spans="1:3">
      <c r="A579" s="16"/>
      <c r="C579"/>
    </row>
    <row r="580" spans="1:3">
      <c r="A580" s="16"/>
      <c r="C580"/>
    </row>
    <row r="581" spans="1:3">
      <c r="A581" s="16"/>
      <c r="C581"/>
    </row>
    <row r="582" spans="1:3">
      <c r="A582" s="16"/>
      <c r="C582"/>
    </row>
    <row r="583" spans="1:3">
      <c r="A583" s="16"/>
      <c r="C583"/>
    </row>
    <row r="584" spans="1:3">
      <c r="A584" s="16"/>
      <c r="C584"/>
    </row>
    <row r="585" spans="1:3">
      <c r="A585" s="16"/>
      <c r="C585"/>
    </row>
    <row r="586" spans="1:3">
      <c r="A586" s="16"/>
      <c r="C586"/>
    </row>
    <row r="587" spans="1:3">
      <c r="A587" s="16"/>
      <c r="C587"/>
    </row>
    <row r="588" spans="1:3">
      <c r="A588" s="16"/>
      <c r="C588"/>
    </row>
    <row r="589" spans="1:3">
      <c r="A589" s="16"/>
      <c r="C589"/>
    </row>
    <row r="590" spans="1:3">
      <c r="A590" s="16"/>
      <c r="C590"/>
    </row>
    <row r="591" spans="1:3">
      <c r="A591" s="16"/>
      <c r="C591"/>
    </row>
    <row r="592" spans="1:3">
      <c r="A592" s="16"/>
      <c r="C592"/>
    </row>
    <row r="593" spans="1:3">
      <c r="A593" s="16"/>
      <c r="C593"/>
    </row>
    <row r="594" spans="1:3">
      <c r="A594" s="16"/>
      <c r="C594"/>
    </row>
    <row r="595" spans="1:3">
      <c r="A595" s="16"/>
      <c r="C595"/>
    </row>
    <row r="596" spans="1:3">
      <c r="A596" s="16"/>
      <c r="C596"/>
    </row>
    <row r="597" spans="1:3">
      <c r="A597" s="16"/>
      <c r="C597"/>
    </row>
    <row r="598" spans="1:3">
      <c r="A598" s="16"/>
      <c r="C598"/>
    </row>
    <row r="599" spans="1:3">
      <c r="A599" s="16"/>
      <c r="C599"/>
    </row>
    <row r="600" spans="1:3">
      <c r="A600" s="16"/>
      <c r="C600"/>
    </row>
    <row r="601" spans="1:3">
      <c r="A601" s="16"/>
      <c r="C601"/>
    </row>
    <row r="602" spans="1:3">
      <c r="A602" s="16"/>
      <c r="C602"/>
    </row>
    <row r="603" spans="1:3">
      <c r="A603" s="16"/>
      <c r="C603"/>
    </row>
    <row r="604" spans="1:3">
      <c r="A604" s="16"/>
      <c r="C604"/>
    </row>
    <row r="605" spans="1:3">
      <c r="A605" s="16"/>
      <c r="C605"/>
    </row>
    <row r="606" spans="1:3">
      <c r="A606" s="16"/>
      <c r="C606"/>
    </row>
    <row r="607" spans="1:3">
      <c r="A607" s="16"/>
      <c r="C607"/>
    </row>
    <row r="608" spans="1:3">
      <c r="A608" s="16"/>
      <c r="C608"/>
    </row>
    <row r="609" spans="1:3">
      <c r="A609" s="16"/>
      <c r="C609"/>
    </row>
    <row r="610" spans="1:3">
      <c r="A610" s="16"/>
      <c r="C610"/>
    </row>
    <row r="611" spans="1:3">
      <c r="A611" s="16"/>
      <c r="C611"/>
    </row>
    <row r="612" spans="1:3">
      <c r="A612" s="16"/>
      <c r="C612"/>
    </row>
    <row r="613" spans="1:3">
      <c r="A613" s="16"/>
      <c r="C613"/>
    </row>
    <row r="614" spans="1:3">
      <c r="A614" s="16"/>
      <c r="C614"/>
    </row>
    <row r="615" spans="1:3">
      <c r="A615" s="16"/>
      <c r="C615"/>
    </row>
    <row r="616" spans="1:3">
      <c r="A616" s="16"/>
      <c r="C616"/>
    </row>
    <row r="617" spans="1:3">
      <c r="A617" s="16"/>
      <c r="C617"/>
    </row>
    <row r="618" spans="1:3">
      <c r="A618" s="16"/>
      <c r="C618"/>
    </row>
    <row r="619" spans="1:3">
      <c r="A619" s="16"/>
      <c r="C619"/>
    </row>
    <row r="620" spans="1:3">
      <c r="A620" s="16"/>
      <c r="C620"/>
    </row>
    <row r="621" spans="1:3">
      <c r="A621" s="16"/>
      <c r="C621"/>
    </row>
    <row r="622" spans="1:3">
      <c r="A622" s="16"/>
      <c r="C622"/>
    </row>
    <row r="623" spans="1:3">
      <c r="A623" s="16"/>
      <c r="C623"/>
    </row>
    <row r="624" spans="1:3">
      <c r="A624" s="16"/>
      <c r="C624"/>
    </row>
    <row r="625" spans="1:3">
      <c r="A625" s="16"/>
      <c r="C625"/>
    </row>
    <row r="626" spans="1:3">
      <c r="A626" s="16"/>
      <c r="C626"/>
    </row>
    <row r="627" spans="1:3">
      <c r="A627" s="16"/>
      <c r="C627"/>
    </row>
    <row r="628" spans="1:3">
      <c r="A628" s="16"/>
      <c r="C628"/>
    </row>
    <row r="629" spans="1:3">
      <c r="A629" s="16"/>
      <c r="C629"/>
    </row>
    <row r="630" spans="1:3">
      <c r="A630" s="16"/>
      <c r="C630"/>
    </row>
    <row r="631" spans="1:3">
      <c r="A631" s="16"/>
      <c r="C631"/>
    </row>
    <row r="632" spans="1:3">
      <c r="A632" s="16"/>
      <c r="C632"/>
    </row>
    <row r="633" spans="1:3">
      <c r="A633" s="16"/>
      <c r="C633"/>
    </row>
    <row r="634" spans="1:3">
      <c r="A634" s="16"/>
      <c r="C634"/>
    </row>
    <row r="635" spans="1:3">
      <c r="A635" s="16"/>
      <c r="C635"/>
    </row>
    <row r="636" spans="1:3">
      <c r="A636" s="16"/>
      <c r="C636"/>
    </row>
    <row r="637" spans="1:3">
      <c r="A637" s="16"/>
      <c r="C637"/>
    </row>
    <row r="638" spans="1:3">
      <c r="A638" s="16"/>
      <c r="C638"/>
    </row>
    <row r="639" spans="1:3">
      <c r="A639" s="16"/>
      <c r="C639"/>
    </row>
    <row r="640" spans="1:3">
      <c r="A640" s="16"/>
      <c r="C640"/>
    </row>
    <row r="641" spans="1:3">
      <c r="A641" s="16"/>
      <c r="C641"/>
    </row>
    <row r="642" spans="1:3">
      <c r="A642" s="16"/>
      <c r="C642"/>
    </row>
    <row r="643" spans="1:3">
      <c r="A643" s="16"/>
      <c r="C643"/>
    </row>
    <row r="644" spans="1:3">
      <c r="A644" s="16"/>
      <c r="C644"/>
    </row>
    <row r="645" spans="1:3">
      <c r="A645" s="16"/>
      <c r="C645"/>
    </row>
    <row r="646" spans="1:3">
      <c r="A646" s="16"/>
      <c r="C646"/>
    </row>
    <row r="647" spans="1:3">
      <c r="A647" s="16"/>
      <c r="C647"/>
    </row>
    <row r="648" spans="1:3">
      <c r="A648" s="16"/>
      <c r="C648"/>
    </row>
    <row r="649" spans="1:3">
      <c r="A649" s="16"/>
      <c r="C649"/>
    </row>
    <row r="650" spans="1:3">
      <c r="A650" s="16"/>
      <c r="C650"/>
    </row>
    <row r="651" spans="1:3">
      <c r="A651" s="16"/>
      <c r="C651"/>
    </row>
    <row r="652" spans="1:3">
      <c r="A652" s="16"/>
      <c r="C652"/>
    </row>
    <row r="653" spans="1:3">
      <c r="A653" s="16"/>
      <c r="C653"/>
    </row>
    <row r="654" spans="1:3">
      <c r="A654" s="16"/>
      <c r="C654"/>
    </row>
    <row r="655" spans="1:3">
      <c r="A655" s="16"/>
      <c r="C655"/>
    </row>
    <row r="656" spans="1:3">
      <c r="A656" s="16"/>
      <c r="C656"/>
    </row>
    <row r="657" spans="1:3">
      <c r="A657" s="16"/>
      <c r="C657"/>
    </row>
    <row r="658" spans="1:3">
      <c r="A658" s="16"/>
      <c r="C658"/>
    </row>
    <row r="659" spans="1:3">
      <c r="A659" s="16"/>
      <c r="C659"/>
    </row>
    <row r="660" spans="1:3">
      <c r="A660" s="16"/>
      <c r="C660"/>
    </row>
    <row r="661" spans="1:3">
      <c r="A661" s="16"/>
      <c r="C661"/>
    </row>
    <row r="662" spans="1:3">
      <c r="A662" s="16"/>
      <c r="C662"/>
    </row>
    <row r="663" spans="1:3">
      <c r="A663" s="16"/>
      <c r="C663"/>
    </row>
    <row r="664" spans="1:3">
      <c r="A664" s="16"/>
      <c r="C664"/>
    </row>
    <row r="665" spans="1:3">
      <c r="A665" s="16"/>
      <c r="C665"/>
    </row>
    <row r="666" spans="1:3">
      <c r="A666" s="16"/>
      <c r="C666"/>
    </row>
    <row r="667" spans="1:3">
      <c r="A667" s="16"/>
      <c r="C667"/>
    </row>
    <row r="668" spans="1:3">
      <c r="A668" s="16"/>
      <c r="C668"/>
    </row>
    <row r="669" spans="1:3">
      <c r="A669" s="16"/>
      <c r="C669"/>
    </row>
    <row r="670" spans="1:3">
      <c r="A670" s="16"/>
      <c r="C670"/>
    </row>
    <row r="671" spans="1:3">
      <c r="A671" s="16"/>
      <c r="C671"/>
    </row>
    <row r="672" spans="1:3">
      <c r="A672" s="16"/>
      <c r="C672"/>
    </row>
    <row r="673" spans="1:3">
      <c r="A673" s="16"/>
      <c r="C673"/>
    </row>
    <row r="674" spans="1:3">
      <c r="A674" s="16"/>
      <c r="C674"/>
    </row>
    <row r="675" spans="1:3">
      <c r="A675" s="16"/>
      <c r="C675"/>
    </row>
    <row r="676" spans="1:3">
      <c r="A676" s="16"/>
      <c r="C676"/>
    </row>
    <row r="677" spans="1:3">
      <c r="A677" s="16"/>
      <c r="C677"/>
    </row>
    <row r="678" spans="1:3">
      <c r="A678" s="16"/>
      <c r="C678"/>
    </row>
    <row r="679" spans="1:3">
      <c r="A679" s="16"/>
      <c r="C679"/>
    </row>
    <row r="680" spans="1:3">
      <c r="A680" s="16"/>
      <c r="C680"/>
    </row>
    <row r="681" spans="1:3">
      <c r="A681" s="16"/>
      <c r="C681"/>
    </row>
    <row r="682" spans="1:3">
      <c r="A682" s="16"/>
      <c r="C682"/>
    </row>
    <row r="683" spans="1:3">
      <c r="A683" s="16"/>
      <c r="C683"/>
    </row>
    <row r="684" spans="1:3">
      <c r="A684" s="16"/>
      <c r="C684"/>
    </row>
    <row r="685" spans="1:3">
      <c r="A685" s="16"/>
      <c r="C685"/>
    </row>
    <row r="686" spans="1:3">
      <c r="A686" s="16"/>
      <c r="C686"/>
    </row>
    <row r="687" spans="1:3">
      <c r="A687" s="16"/>
      <c r="C687"/>
    </row>
    <row r="688" spans="1:3">
      <c r="A688" s="16"/>
      <c r="C688"/>
    </row>
    <row r="689" spans="1:3">
      <c r="A689" s="16"/>
      <c r="C689"/>
    </row>
    <row r="690" spans="1:3">
      <c r="A690" s="16"/>
      <c r="C690"/>
    </row>
    <row r="691" spans="1:3">
      <c r="A691" s="16"/>
      <c r="C691"/>
    </row>
    <row r="692" spans="1:3">
      <c r="A692" s="16"/>
      <c r="C692"/>
    </row>
    <row r="693" spans="1:3">
      <c r="A693" s="16"/>
      <c r="C693"/>
    </row>
    <row r="694" spans="1:3">
      <c r="A694" s="16"/>
      <c r="C694"/>
    </row>
    <row r="695" spans="1:3">
      <c r="A695" s="16"/>
      <c r="C695"/>
    </row>
    <row r="696" spans="1:3">
      <c r="A696" s="16"/>
      <c r="C696"/>
    </row>
    <row r="697" spans="1:3">
      <c r="A697" s="16"/>
      <c r="C697"/>
    </row>
    <row r="698" spans="1:3">
      <c r="A698" s="16"/>
      <c r="C698"/>
    </row>
    <row r="699" spans="1:3">
      <c r="A699" s="16"/>
      <c r="C699"/>
    </row>
    <row r="700" spans="1:3">
      <c r="A700" s="16"/>
      <c r="C700"/>
    </row>
    <row r="701" spans="1:3">
      <c r="A701" s="16"/>
      <c r="C701"/>
    </row>
    <row r="702" spans="1:3">
      <c r="A702" s="16"/>
      <c r="C702"/>
    </row>
    <row r="703" spans="1:3">
      <c r="A703" s="16"/>
      <c r="C703"/>
    </row>
    <row r="704" spans="1:3">
      <c r="A704" s="16"/>
      <c r="C704"/>
    </row>
    <row r="705" spans="1:3">
      <c r="A705" s="16"/>
      <c r="C705"/>
    </row>
    <row r="706" spans="1:3">
      <c r="A706" s="16"/>
      <c r="C706"/>
    </row>
    <row r="707" spans="1:3">
      <c r="A707" s="16"/>
      <c r="C707"/>
    </row>
    <row r="708" spans="1:3">
      <c r="A708" s="16"/>
      <c r="C708"/>
    </row>
    <row r="709" spans="1:3">
      <c r="A709" s="16"/>
      <c r="C709"/>
    </row>
    <row r="710" spans="1:3">
      <c r="A710" s="16"/>
      <c r="C710"/>
    </row>
    <row r="711" spans="1:3">
      <c r="A711" s="16"/>
      <c r="C711"/>
    </row>
    <row r="712" spans="1:3">
      <c r="A712" s="16"/>
      <c r="C712"/>
    </row>
    <row r="713" spans="1:3">
      <c r="A713" s="16"/>
      <c r="C713"/>
    </row>
    <row r="714" spans="1:3">
      <c r="A714" s="16"/>
      <c r="C714"/>
    </row>
    <row r="715" spans="1:3">
      <c r="A715" s="16"/>
      <c r="C715"/>
    </row>
    <row r="716" spans="1:3">
      <c r="A716" s="16"/>
      <c r="C716"/>
    </row>
    <row r="717" spans="1:3">
      <c r="A717" s="16"/>
      <c r="C717"/>
    </row>
    <row r="718" spans="1:3">
      <c r="A718" s="16"/>
      <c r="C718"/>
    </row>
    <row r="719" spans="1:3">
      <c r="A719" s="16"/>
      <c r="C719"/>
    </row>
    <row r="720" spans="1:3">
      <c r="A720" s="16"/>
      <c r="C720"/>
    </row>
    <row r="721" spans="1:3">
      <c r="A721" s="16"/>
      <c r="C721"/>
    </row>
    <row r="722" spans="1:3">
      <c r="A722" s="16"/>
      <c r="C722"/>
    </row>
    <row r="723" spans="1:3">
      <c r="A723" s="16"/>
      <c r="C723"/>
    </row>
    <row r="724" spans="1:3">
      <c r="A724" s="16"/>
      <c r="C724"/>
    </row>
    <row r="725" spans="1:3">
      <c r="A725" s="16"/>
      <c r="C725"/>
    </row>
    <row r="726" spans="1:3">
      <c r="A726" s="16"/>
      <c r="C726"/>
    </row>
    <row r="727" spans="1:3">
      <c r="A727" s="16"/>
      <c r="C727"/>
    </row>
    <row r="728" spans="1:3">
      <c r="A728" s="16"/>
      <c r="C728"/>
    </row>
    <row r="729" spans="1:3">
      <c r="A729" s="16"/>
      <c r="C729"/>
    </row>
    <row r="730" spans="1:3">
      <c r="A730" s="16"/>
      <c r="C730"/>
    </row>
    <row r="731" spans="1:3">
      <c r="A731" s="16"/>
      <c r="C731"/>
    </row>
    <row r="732" spans="1:3">
      <c r="A732" s="16"/>
      <c r="C732"/>
    </row>
    <row r="733" spans="1:3">
      <c r="A733" s="16"/>
      <c r="C733"/>
    </row>
    <row r="734" spans="1:3">
      <c r="A734" s="16"/>
      <c r="C734"/>
    </row>
    <row r="735" spans="1:3">
      <c r="A735" s="16"/>
      <c r="C735"/>
    </row>
    <row r="736" spans="1:3">
      <c r="A736" s="16"/>
      <c r="C736"/>
    </row>
    <row r="737" spans="1:3">
      <c r="A737" s="16"/>
      <c r="C737"/>
    </row>
    <row r="738" spans="1:3">
      <c r="A738" s="16"/>
      <c r="C738"/>
    </row>
    <row r="739" spans="1:3">
      <c r="A739" s="16"/>
      <c r="C739"/>
    </row>
    <row r="740" spans="1:3">
      <c r="A740" s="16"/>
      <c r="C740"/>
    </row>
    <row r="741" spans="1:3">
      <c r="A741" s="16"/>
      <c r="C741"/>
    </row>
    <row r="742" spans="1:3">
      <c r="A742" s="16"/>
      <c r="C742"/>
    </row>
    <row r="743" spans="1:3">
      <c r="A743" s="16"/>
      <c r="C743"/>
    </row>
    <row r="744" spans="1:3">
      <c r="A744" s="16"/>
      <c r="C744"/>
    </row>
    <row r="745" spans="1:3">
      <c r="A745" s="16"/>
      <c r="C745"/>
    </row>
    <row r="746" spans="1:3">
      <c r="A746" s="16"/>
      <c r="C746"/>
    </row>
    <row r="747" spans="1:3">
      <c r="A747" s="16"/>
      <c r="C747"/>
    </row>
    <row r="748" spans="1:3">
      <c r="A748" s="16"/>
      <c r="C748"/>
    </row>
    <row r="749" spans="1:3">
      <c r="A749" s="16"/>
      <c r="C749"/>
    </row>
    <row r="750" spans="1:3">
      <c r="A750" s="16"/>
      <c r="C750"/>
    </row>
    <row r="751" spans="1:3">
      <c r="A751" s="16"/>
      <c r="C751"/>
    </row>
    <row r="752" spans="1:3">
      <c r="A752" s="16"/>
      <c r="C752"/>
    </row>
    <row r="753" spans="1:3">
      <c r="A753" s="16"/>
      <c r="C753"/>
    </row>
    <row r="754" spans="1:3">
      <c r="A754" s="16"/>
      <c r="C754"/>
    </row>
    <row r="755" spans="1:3">
      <c r="A755" s="16"/>
      <c r="C755"/>
    </row>
    <row r="756" spans="1:3">
      <c r="A756" s="16"/>
      <c r="C756"/>
    </row>
    <row r="757" spans="1:3">
      <c r="A757" s="16"/>
      <c r="C757"/>
    </row>
    <row r="758" spans="1:3">
      <c r="A758" s="16"/>
      <c r="C758"/>
    </row>
    <row r="759" spans="1:3">
      <c r="A759" s="16"/>
      <c r="C759"/>
    </row>
    <row r="760" spans="1:3">
      <c r="A760" s="16"/>
      <c r="C760"/>
    </row>
    <row r="761" spans="1:3">
      <c r="A761" s="16"/>
      <c r="C761"/>
    </row>
    <row r="762" spans="1:3">
      <c r="A762" s="16"/>
      <c r="C762"/>
    </row>
    <row r="763" spans="1:3">
      <c r="A763" s="16"/>
      <c r="C763"/>
    </row>
    <row r="764" spans="1:3">
      <c r="A764" s="16"/>
      <c r="C764"/>
    </row>
    <row r="765" spans="1:3">
      <c r="A765" s="16"/>
      <c r="C765"/>
    </row>
    <row r="766" spans="1:3">
      <c r="A766" s="16"/>
      <c r="C766"/>
    </row>
    <row r="767" spans="1:3">
      <c r="A767" s="16"/>
      <c r="C767"/>
    </row>
    <row r="768" spans="1:3">
      <c r="A768" s="16"/>
      <c r="C768"/>
    </row>
    <row r="769" spans="1:3">
      <c r="A769" s="16"/>
      <c r="C769"/>
    </row>
    <row r="770" spans="1:3">
      <c r="A770" s="16"/>
      <c r="C770"/>
    </row>
    <row r="771" spans="1:3">
      <c r="A771" s="16"/>
      <c r="C771"/>
    </row>
    <row r="772" spans="1:3">
      <c r="A772" s="16"/>
      <c r="C772"/>
    </row>
    <row r="773" spans="1:3">
      <c r="A773" s="16"/>
      <c r="C773"/>
    </row>
    <row r="774" spans="1:3">
      <c r="A774" s="16"/>
      <c r="C774"/>
    </row>
    <row r="775" spans="1:3">
      <c r="A775" s="16"/>
      <c r="C775"/>
    </row>
    <row r="776" spans="1:3">
      <c r="A776" s="16"/>
      <c r="C776"/>
    </row>
    <row r="777" spans="1:3">
      <c r="A777" s="16"/>
      <c r="C777"/>
    </row>
    <row r="778" spans="1:3">
      <c r="A778" s="16"/>
      <c r="C778"/>
    </row>
    <row r="779" spans="1:3">
      <c r="A779" s="16"/>
      <c r="C779"/>
    </row>
    <row r="780" spans="1:3">
      <c r="A780" s="16"/>
      <c r="C780"/>
    </row>
    <row r="781" spans="1:3">
      <c r="A781" s="16"/>
      <c r="C781"/>
    </row>
    <row r="782" spans="1:3">
      <c r="A782" s="16"/>
      <c r="C782"/>
    </row>
    <row r="783" spans="1:3">
      <c r="A783" s="16"/>
      <c r="C783"/>
    </row>
    <row r="784" spans="1:3">
      <c r="A784" s="16"/>
      <c r="C784"/>
    </row>
    <row r="785" spans="1:3">
      <c r="A785" s="16"/>
      <c r="C785"/>
    </row>
    <row r="786" spans="1:3">
      <c r="A786" s="16"/>
      <c r="C786"/>
    </row>
    <row r="787" spans="1:3">
      <c r="A787" s="16"/>
      <c r="C787"/>
    </row>
    <row r="788" spans="1:3">
      <c r="A788" s="16"/>
      <c r="C788"/>
    </row>
    <row r="789" spans="1:3">
      <c r="A789" s="16"/>
      <c r="C789"/>
    </row>
    <row r="790" spans="1:3">
      <c r="A790" s="16"/>
      <c r="C790"/>
    </row>
    <row r="791" spans="1:3">
      <c r="A791" s="16"/>
      <c r="C791"/>
    </row>
    <row r="792" spans="1:3">
      <c r="A792" s="16"/>
      <c r="C792"/>
    </row>
    <row r="793" spans="1:3">
      <c r="A793" s="16"/>
      <c r="C793"/>
    </row>
    <row r="794" spans="1:3">
      <c r="A794" s="16"/>
      <c r="C794"/>
    </row>
    <row r="795" spans="1:3">
      <c r="A795" s="16"/>
      <c r="C795"/>
    </row>
    <row r="796" spans="1:3">
      <c r="A796" s="16"/>
      <c r="C796"/>
    </row>
    <row r="797" spans="1:3">
      <c r="A797" s="16"/>
      <c r="C797"/>
    </row>
    <row r="798" spans="1:3">
      <c r="A798" s="16"/>
      <c r="C798"/>
    </row>
    <row r="799" spans="1:3">
      <c r="A799" s="16"/>
      <c r="C799"/>
    </row>
    <row r="800" spans="1:3">
      <c r="A800" s="16"/>
      <c r="C800"/>
    </row>
    <row r="801" spans="1:3">
      <c r="A801" s="16"/>
      <c r="C801"/>
    </row>
    <row r="802" spans="1:3">
      <c r="A802" s="16"/>
      <c r="C802"/>
    </row>
    <row r="803" spans="1:3">
      <c r="A803" s="16"/>
      <c r="C803"/>
    </row>
    <row r="804" spans="1:3">
      <c r="A804" s="16"/>
      <c r="C804"/>
    </row>
    <row r="805" spans="1:3">
      <c r="A805" s="16"/>
      <c r="C805"/>
    </row>
    <row r="806" spans="1:3">
      <c r="A806" s="16"/>
      <c r="C806"/>
    </row>
    <row r="807" spans="1:3">
      <c r="A807" s="16"/>
      <c r="C807"/>
    </row>
    <row r="808" spans="1:3">
      <c r="A808" s="16"/>
      <c r="C808"/>
    </row>
    <row r="809" spans="1:3">
      <c r="A809" s="16"/>
      <c r="C809"/>
    </row>
    <row r="810" spans="1:3">
      <c r="A810" s="16"/>
      <c r="C810"/>
    </row>
    <row r="811" spans="1:3">
      <c r="A811" s="16"/>
      <c r="C811"/>
    </row>
    <row r="812" spans="1:3">
      <c r="A812" s="16"/>
      <c r="C812"/>
    </row>
    <row r="813" spans="1:3">
      <c r="A813" s="16"/>
      <c r="C813"/>
    </row>
    <row r="814" spans="1:3">
      <c r="A814" s="16"/>
      <c r="C814"/>
    </row>
    <row r="815" spans="1:3">
      <c r="A815" s="16"/>
      <c r="C815"/>
    </row>
    <row r="816" spans="1:3">
      <c r="A816" s="16"/>
      <c r="C816"/>
    </row>
    <row r="817" spans="1:3">
      <c r="A817" s="16"/>
      <c r="C817"/>
    </row>
    <row r="818" spans="1:3">
      <c r="A818" s="16"/>
      <c r="C818"/>
    </row>
    <row r="819" spans="1:3">
      <c r="A819" s="16"/>
      <c r="C819"/>
    </row>
    <row r="820" spans="1:3">
      <c r="A820" s="16"/>
      <c r="C820"/>
    </row>
    <row r="821" spans="1:3">
      <c r="A821" s="16"/>
      <c r="C821"/>
    </row>
    <row r="822" spans="1:3">
      <c r="A822" s="16"/>
      <c r="C822"/>
    </row>
    <row r="823" spans="1:3">
      <c r="A823" s="16"/>
      <c r="C823"/>
    </row>
    <row r="824" spans="1:3">
      <c r="A824" s="16"/>
      <c r="C824"/>
    </row>
    <row r="825" spans="1:3">
      <c r="A825" s="16"/>
      <c r="C825"/>
    </row>
    <row r="826" spans="1:3">
      <c r="A826" s="16"/>
      <c r="C826"/>
    </row>
    <row r="827" spans="1:3">
      <c r="A827" s="16"/>
      <c r="C827"/>
    </row>
    <row r="828" spans="1:3">
      <c r="A828" s="16"/>
      <c r="C828"/>
    </row>
    <row r="829" spans="1:3">
      <c r="A829" s="16"/>
      <c r="C829"/>
    </row>
    <row r="830" spans="1:3">
      <c r="A830" s="16"/>
      <c r="C830"/>
    </row>
    <row r="831" spans="1:3">
      <c r="A831" s="16"/>
      <c r="C831"/>
    </row>
    <row r="832" spans="1:3">
      <c r="A832" s="16"/>
      <c r="C832"/>
    </row>
    <row r="833" spans="1:3">
      <c r="A833" s="16"/>
      <c r="C833"/>
    </row>
    <row r="834" spans="1:3">
      <c r="A834" s="16"/>
      <c r="C834"/>
    </row>
    <row r="835" spans="1:3">
      <c r="A835" s="16"/>
      <c r="C835"/>
    </row>
    <row r="836" spans="1:3">
      <c r="A836" s="16"/>
      <c r="C836"/>
    </row>
    <row r="837" spans="1:3">
      <c r="A837" s="16"/>
      <c r="C837"/>
    </row>
    <row r="838" spans="1:3">
      <c r="A838" s="16"/>
      <c r="C838"/>
    </row>
    <row r="839" spans="1:3">
      <c r="A839" s="16"/>
      <c r="C839"/>
    </row>
    <row r="840" spans="1:3">
      <c r="A840" s="16"/>
      <c r="C840"/>
    </row>
    <row r="841" spans="1:3">
      <c r="A841" s="16"/>
      <c r="C841"/>
    </row>
    <row r="842" spans="1:3">
      <c r="A842" s="16"/>
      <c r="C842"/>
    </row>
    <row r="843" spans="1:3">
      <c r="A843" s="16"/>
      <c r="C843"/>
    </row>
    <row r="844" spans="1:3">
      <c r="A844" s="16"/>
      <c r="C844"/>
    </row>
    <row r="845" spans="1:3">
      <c r="A845" s="16"/>
      <c r="C845"/>
    </row>
    <row r="846" spans="1:3">
      <c r="A846" s="16"/>
      <c r="C846"/>
    </row>
    <row r="847" spans="1:3">
      <c r="A847" s="16"/>
      <c r="C847"/>
    </row>
    <row r="848" spans="1:3">
      <c r="A848" s="16"/>
      <c r="C848"/>
    </row>
    <row r="849" spans="1:3">
      <c r="A849" s="16"/>
      <c r="C849"/>
    </row>
    <row r="850" spans="1:3">
      <c r="A850" s="16"/>
      <c r="C850"/>
    </row>
    <row r="851" spans="1:3">
      <c r="A851" s="16"/>
      <c r="C851"/>
    </row>
    <row r="852" spans="1:3">
      <c r="A852" s="16"/>
      <c r="C852"/>
    </row>
    <row r="853" spans="1:3">
      <c r="A853" s="16"/>
      <c r="C853"/>
    </row>
    <row r="854" spans="1:3">
      <c r="A854" s="16"/>
      <c r="C854"/>
    </row>
    <row r="855" spans="1:3">
      <c r="A855" s="16"/>
      <c r="C855"/>
    </row>
    <row r="856" spans="1:3">
      <c r="A856" s="16"/>
      <c r="C856"/>
    </row>
    <row r="857" spans="1:3">
      <c r="A857" s="16"/>
      <c r="C857"/>
    </row>
    <row r="858" spans="1:3">
      <c r="A858" s="16"/>
      <c r="C858"/>
    </row>
    <row r="859" spans="1:3">
      <c r="A859" s="16"/>
      <c r="C859"/>
    </row>
    <row r="860" spans="1:3">
      <c r="A860" s="16"/>
      <c r="C860"/>
    </row>
    <row r="861" spans="1:3">
      <c r="A861" s="16"/>
      <c r="C861"/>
    </row>
    <row r="862" spans="1:3">
      <c r="A862" s="16"/>
      <c r="C862"/>
    </row>
    <row r="863" spans="1:3">
      <c r="A863" s="16"/>
      <c r="C863"/>
    </row>
    <row r="864" spans="1:3">
      <c r="A864" s="16"/>
      <c r="C864"/>
    </row>
    <row r="865" spans="1:3">
      <c r="A865" s="16"/>
      <c r="C865"/>
    </row>
    <row r="866" spans="1:3">
      <c r="A866" s="16"/>
      <c r="C866"/>
    </row>
    <row r="867" spans="1:3">
      <c r="A867" s="16"/>
      <c r="C867"/>
    </row>
    <row r="868" spans="1:3">
      <c r="A868" s="16"/>
      <c r="C868"/>
    </row>
    <row r="869" spans="1:3">
      <c r="A869" s="16"/>
      <c r="C869"/>
    </row>
    <row r="870" spans="1:3">
      <c r="A870" s="16"/>
      <c r="C870"/>
    </row>
    <row r="871" spans="1:3">
      <c r="A871" s="16"/>
      <c r="C871"/>
    </row>
    <row r="872" spans="1:3">
      <c r="A872" s="16"/>
      <c r="C872"/>
    </row>
    <row r="873" spans="1:3">
      <c r="A873" s="16"/>
      <c r="C873"/>
    </row>
    <row r="874" spans="1:3">
      <c r="A874" s="16"/>
      <c r="C874"/>
    </row>
    <row r="875" spans="1:3">
      <c r="A875" s="16"/>
      <c r="C875"/>
    </row>
    <row r="876" spans="1:3">
      <c r="A876" s="16"/>
      <c r="C876"/>
    </row>
    <row r="877" spans="1:3">
      <c r="A877" s="16"/>
      <c r="C877"/>
    </row>
    <row r="878" spans="1:3">
      <c r="A878" s="16"/>
      <c r="C878"/>
    </row>
    <row r="879" spans="1:3">
      <c r="A879" s="16"/>
      <c r="C879"/>
    </row>
    <row r="880" spans="1:3">
      <c r="A880" s="16"/>
      <c r="C880"/>
    </row>
    <row r="881" spans="1:3">
      <c r="A881" s="16"/>
      <c r="C881"/>
    </row>
    <row r="882" spans="1:3">
      <c r="A882" s="16"/>
      <c r="C882"/>
    </row>
    <row r="883" spans="1:3">
      <c r="A883" s="16"/>
      <c r="C883"/>
    </row>
    <row r="884" spans="1:3">
      <c r="A884" s="16"/>
      <c r="C884"/>
    </row>
    <row r="885" spans="1:3">
      <c r="A885" s="16"/>
      <c r="C885"/>
    </row>
    <row r="886" spans="1:3">
      <c r="A886" s="16"/>
      <c r="C886"/>
    </row>
    <row r="887" spans="1:3">
      <c r="A887" s="16"/>
      <c r="C887"/>
    </row>
    <row r="888" spans="1:3">
      <c r="A888" s="16"/>
      <c r="C888"/>
    </row>
    <row r="889" spans="1:3">
      <c r="A889" s="16"/>
      <c r="C889"/>
    </row>
    <row r="890" spans="1:3">
      <c r="A890" s="16"/>
      <c r="C890"/>
    </row>
    <row r="891" spans="1:3">
      <c r="A891" s="16"/>
      <c r="C891"/>
    </row>
    <row r="892" spans="1:3">
      <c r="A892" s="16"/>
      <c r="C892"/>
    </row>
    <row r="893" spans="1:3">
      <c r="A893" s="16"/>
      <c r="C893"/>
    </row>
    <row r="894" spans="1:3">
      <c r="A894" s="16"/>
      <c r="C894"/>
    </row>
    <row r="895" spans="1:3">
      <c r="A895" s="16"/>
      <c r="C895"/>
    </row>
    <row r="896" spans="1:3">
      <c r="A896" s="16"/>
      <c r="C896" s="2"/>
    </row>
    <row r="897" spans="1:3">
      <c r="A897" s="16"/>
      <c r="C897"/>
    </row>
    <row r="898" spans="1:3">
      <c r="A898" s="16"/>
      <c r="C898"/>
    </row>
    <row r="899" spans="1:3">
      <c r="A899" s="16"/>
      <c r="C899"/>
    </row>
    <row r="900" spans="1:3">
      <c r="A900" s="16"/>
      <c r="C900"/>
    </row>
    <row r="901" spans="1:3">
      <c r="A901" s="16"/>
      <c r="C901"/>
    </row>
    <row r="902" spans="1:3">
      <c r="A902" s="16"/>
      <c r="C902"/>
    </row>
    <row r="903" spans="1:3">
      <c r="A903" s="16"/>
      <c r="C903"/>
    </row>
    <row r="904" spans="1:3">
      <c r="A904" s="16"/>
      <c r="C904"/>
    </row>
    <row r="905" spans="1:3">
      <c r="A905" s="16"/>
      <c r="C905"/>
    </row>
    <row r="906" spans="1:3">
      <c r="A906" s="16"/>
      <c r="C906"/>
    </row>
    <row r="907" spans="1:3">
      <c r="A907" s="16"/>
      <c r="C907"/>
    </row>
    <row r="908" spans="1:3">
      <c r="A908" s="16"/>
      <c r="C908"/>
    </row>
    <row r="909" spans="1:3">
      <c r="A909" s="16"/>
      <c r="C909"/>
    </row>
    <row r="910" spans="1:3">
      <c r="A910" s="16"/>
      <c r="C910"/>
    </row>
    <row r="911" spans="1:3">
      <c r="A911" s="16"/>
      <c r="C911"/>
    </row>
    <row r="912" spans="1:3">
      <c r="A912" s="16"/>
      <c r="C912"/>
    </row>
    <row r="913" spans="1:3">
      <c r="A913" s="16"/>
      <c r="C913"/>
    </row>
    <row r="914" spans="1:3">
      <c r="A914" s="16"/>
      <c r="C914"/>
    </row>
    <row r="915" spans="1:3">
      <c r="A915" s="16"/>
      <c r="C915"/>
    </row>
    <row r="916" spans="1:3">
      <c r="A916" s="16"/>
      <c r="C916"/>
    </row>
    <row r="917" spans="1:3">
      <c r="A917" s="16"/>
      <c r="C917"/>
    </row>
    <row r="918" spans="1:3">
      <c r="A918" s="16"/>
      <c r="C918"/>
    </row>
    <row r="919" spans="1:3">
      <c r="A919" s="16"/>
      <c r="C919"/>
    </row>
    <row r="920" spans="1:3">
      <c r="A920" s="16"/>
      <c r="C920"/>
    </row>
    <row r="921" spans="1:3">
      <c r="A921" s="16"/>
      <c r="C921"/>
    </row>
    <row r="922" spans="1:3">
      <c r="A922" s="16"/>
      <c r="C922"/>
    </row>
    <row r="923" spans="1:3">
      <c r="A923" s="16"/>
      <c r="C923"/>
    </row>
    <row r="924" spans="1:3">
      <c r="A924" s="16"/>
      <c r="C924"/>
    </row>
    <row r="925" spans="1:3">
      <c r="A925" s="16"/>
      <c r="C925"/>
    </row>
    <row r="926" spans="1:3">
      <c r="A926" s="16"/>
      <c r="C926"/>
    </row>
    <row r="927" spans="1:3">
      <c r="A927" s="16"/>
      <c r="C927"/>
    </row>
    <row r="928" spans="1:3">
      <c r="A928" s="16"/>
      <c r="C928"/>
    </row>
    <row r="929" spans="1:3">
      <c r="A929" s="16"/>
      <c r="C929"/>
    </row>
    <row r="930" spans="1:3">
      <c r="A930" s="16"/>
      <c r="C930"/>
    </row>
    <row r="931" spans="1:3">
      <c r="A931" s="16"/>
      <c r="C931"/>
    </row>
    <row r="932" spans="1:3">
      <c r="A932" s="16"/>
      <c r="C932"/>
    </row>
    <row r="933" spans="1:3">
      <c r="A933" s="16"/>
      <c r="C933"/>
    </row>
    <row r="934" spans="1:3">
      <c r="A934" s="16"/>
      <c r="C934"/>
    </row>
    <row r="935" spans="1:3">
      <c r="A935" s="16"/>
      <c r="C935"/>
    </row>
    <row r="936" spans="1:3">
      <c r="A936" s="16"/>
      <c r="C936"/>
    </row>
    <row r="937" spans="1:3">
      <c r="A937" s="16"/>
      <c r="C937"/>
    </row>
    <row r="938" spans="1:3">
      <c r="A938" s="16"/>
      <c r="C938"/>
    </row>
    <row r="939" spans="1:3">
      <c r="A939" s="16"/>
      <c r="C939"/>
    </row>
    <row r="940" spans="1:3">
      <c r="A940" s="16"/>
      <c r="C940"/>
    </row>
    <row r="941" spans="1:3">
      <c r="A941" s="16"/>
      <c r="C941"/>
    </row>
    <row r="942" spans="1:3">
      <c r="A942" s="16"/>
      <c r="C942"/>
    </row>
    <row r="943" spans="1:3">
      <c r="A943" s="16"/>
      <c r="C943"/>
    </row>
    <row r="944" spans="1:3">
      <c r="A944" s="16"/>
      <c r="C944"/>
    </row>
    <row r="945" spans="1:3">
      <c r="A945" s="16"/>
      <c r="C945"/>
    </row>
    <row r="946" spans="1:3">
      <c r="A946" s="16"/>
      <c r="C946"/>
    </row>
    <row r="947" spans="1:3">
      <c r="A947" s="16"/>
      <c r="C947"/>
    </row>
    <row r="948" spans="1:3">
      <c r="A948" s="16"/>
      <c r="C948"/>
    </row>
    <row r="949" spans="1:3">
      <c r="A949" s="16"/>
      <c r="C949"/>
    </row>
    <row r="950" spans="1:3">
      <c r="A950" s="16"/>
      <c r="C950"/>
    </row>
    <row r="951" spans="1:3">
      <c r="A951" s="16"/>
      <c r="C951"/>
    </row>
    <row r="952" spans="1:3">
      <c r="A952" s="16"/>
      <c r="C952"/>
    </row>
    <row r="953" spans="1:3">
      <c r="A953" s="16"/>
      <c r="C953"/>
    </row>
    <row r="954" spans="1:3">
      <c r="A954" s="16"/>
      <c r="C954"/>
    </row>
    <row r="955" spans="1:3">
      <c r="A955" s="16"/>
      <c r="C955"/>
    </row>
    <row r="956" spans="1:3">
      <c r="A956" s="16"/>
      <c r="C956"/>
    </row>
    <row r="957" spans="1:3">
      <c r="A957" s="16"/>
      <c r="C957"/>
    </row>
    <row r="958" spans="1:3">
      <c r="A958" s="16"/>
      <c r="C958"/>
    </row>
    <row r="959" spans="1:3">
      <c r="A959" s="16"/>
      <c r="C959"/>
    </row>
    <row r="960" spans="1:3">
      <c r="A960" s="16"/>
      <c r="C960"/>
    </row>
    <row r="961" spans="1:3">
      <c r="A961" s="16"/>
      <c r="C961"/>
    </row>
    <row r="962" spans="1:3">
      <c r="A962" s="16"/>
      <c r="C962"/>
    </row>
    <row r="963" spans="1:3">
      <c r="A963" s="16"/>
      <c r="C963"/>
    </row>
    <row r="964" spans="1:3">
      <c r="A964" s="16"/>
      <c r="C964"/>
    </row>
    <row r="965" spans="1:3">
      <c r="A965" s="16"/>
      <c r="C965"/>
    </row>
    <row r="966" spans="1:3">
      <c r="A966" s="16"/>
      <c r="C966"/>
    </row>
    <row r="967" spans="1:3">
      <c r="A967" s="16"/>
      <c r="C967"/>
    </row>
    <row r="968" spans="1:3">
      <c r="A968" s="16"/>
      <c r="C968"/>
    </row>
    <row r="969" spans="1:3">
      <c r="A969" s="16"/>
      <c r="C969"/>
    </row>
    <row r="970" spans="1:3">
      <c r="A970" s="16"/>
      <c r="C970"/>
    </row>
    <row r="971" spans="1:3">
      <c r="A971" s="16"/>
      <c r="C971"/>
    </row>
    <row r="972" spans="1:3">
      <c r="A972" s="16"/>
      <c r="C972"/>
    </row>
    <row r="973" spans="1:3">
      <c r="A973" s="16"/>
      <c r="C973"/>
    </row>
    <row r="974" spans="1:3">
      <c r="A974" s="16"/>
      <c r="C974"/>
    </row>
    <row r="975" spans="1:3">
      <c r="A975" s="16"/>
      <c r="C975"/>
    </row>
    <row r="976" spans="1:3">
      <c r="A976" s="16"/>
      <c r="C976"/>
    </row>
    <row r="977" spans="1:3">
      <c r="A977" s="16"/>
      <c r="C977"/>
    </row>
    <row r="978" spans="1:3">
      <c r="A978" s="16"/>
      <c r="C978"/>
    </row>
    <row r="979" spans="1:3">
      <c r="A979" s="16"/>
      <c r="C979"/>
    </row>
    <row r="980" spans="1:3">
      <c r="A980" s="16"/>
      <c r="C980"/>
    </row>
    <row r="981" spans="1:3">
      <c r="A981" s="16"/>
      <c r="C981"/>
    </row>
    <row r="982" spans="1:3">
      <c r="A982" s="16"/>
      <c r="C982"/>
    </row>
    <row r="983" spans="1:3">
      <c r="A983" s="16"/>
      <c r="C983"/>
    </row>
    <row r="984" spans="1:3">
      <c r="A984" s="16"/>
      <c r="C984"/>
    </row>
    <row r="985" spans="1:3">
      <c r="A985" s="16"/>
      <c r="C985"/>
    </row>
    <row r="986" spans="1:3">
      <c r="A986" s="16"/>
      <c r="C986"/>
    </row>
    <row r="987" spans="1:3">
      <c r="A987" s="16"/>
      <c r="C987"/>
    </row>
    <row r="988" spans="1:3">
      <c r="A988" s="16"/>
      <c r="C988"/>
    </row>
    <row r="989" spans="1:3">
      <c r="A989" s="16"/>
      <c r="C989"/>
    </row>
    <row r="990" spans="1:3">
      <c r="A990" s="16"/>
      <c r="C990"/>
    </row>
    <row r="991" spans="1:3">
      <c r="A991" s="16"/>
      <c r="C991"/>
    </row>
    <row r="992" spans="1:3">
      <c r="A992" s="16"/>
      <c r="C992"/>
    </row>
    <row r="993" spans="1:3">
      <c r="A993" s="16"/>
      <c r="C993"/>
    </row>
    <row r="994" spans="1:3">
      <c r="A994" s="16"/>
      <c r="C994"/>
    </row>
    <row r="995" spans="1:3">
      <c r="A995" s="16"/>
      <c r="C995"/>
    </row>
    <row r="996" spans="1:3">
      <c r="A996" s="16"/>
      <c r="C996"/>
    </row>
    <row r="997" spans="1:3">
      <c r="A997" s="16"/>
      <c r="C997"/>
    </row>
    <row r="998" spans="1:3">
      <c r="A998" s="16"/>
      <c r="C998"/>
    </row>
    <row r="999" spans="1:3">
      <c r="A999" s="16"/>
      <c r="C999"/>
    </row>
    <row r="1000" spans="1:3">
      <c r="A1000" s="16"/>
      <c r="C1000"/>
    </row>
    <row r="1001" spans="1:3">
      <c r="A1001" s="16"/>
      <c r="C1001"/>
    </row>
    <row r="1002" spans="1:3">
      <c r="A1002" s="16"/>
      <c r="C1002"/>
    </row>
    <row r="1003" spans="1:3">
      <c r="A1003" s="16"/>
      <c r="C1003"/>
    </row>
    <row r="1004" spans="1:3">
      <c r="A1004" s="16"/>
      <c r="C1004"/>
    </row>
    <row r="1005" spans="1:3">
      <c r="A1005" s="16"/>
      <c r="C1005"/>
    </row>
    <row r="1006" spans="1:3">
      <c r="A1006" s="16"/>
      <c r="C1006"/>
    </row>
    <row r="1007" spans="1:3">
      <c r="A1007" s="16"/>
      <c r="C1007"/>
    </row>
    <row r="1008" spans="1:3">
      <c r="A1008" s="16"/>
      <c r="C1008"/>
    </row>
    <row r="1009" spans="1:3">
      <c r="A1009" s="16"/>
      <c r="C1009"/>
    </row>
    <row r="1010" spans="1:3">
      <c r="A1010" s="16"/>
      <c r="C1010"/>
    </row>
    <row r="1011" spans="1:3">
      <c r="A1011" s="16"/>
      <c r="C1011"/>
    </row>
    <row r="1012" spans="1:3">
      <c r="A1012" s="16"/>
      <c r="C1012"/>
    </row>
    <row r="1013" spans="1:3">
      <c r="A1013" s="16"/>
      <c r="C1013"/>
    </row>
    <row r="1014" spans="1:3">
      <c r="A1014" s="16"/>
      <c r="C1014"/>
    </row>
    <row r="1015" spans="1:3">
      <c r="A1015" s="16"/>
      <c r="C1015"/>
    </row>
    <row r="1016" spans="1:3">
      <c r="A1016" s="16"/>
      <c r="C1016"/>
    </row>
    <row r="1017" spans="1:3">
      <c r="A1017" s="16"/>
      <c r="C1017"/>
    </row>
    <row r="1018" spans="1:3">
      <c r="A1018" s="16"/>
      <c r="C1018"/>
    </row>
    <row r="1019" spans="1:3">
      <c r="A1019" s="16"/>
      <c r="C1019"/>
    </row>
    <row r="1020" spans="1:3">
      <c r="A1020" s="16"/>
      <c r="C1020"/>
    </row>
    <row r="1021" spans="1:3">
      <c r="A1021" s="16"/>
      <c r="C1021"/>
    </row>
    <row r="1022" spans="1:3">
      <c r="A1022" s="16"/>
      <c r="C1022"/>
    </row>
    <row r="1023" spans="1:3">
      <c r="A1023" s="16"/>
      <c r="C1023"/>
    </row>
    <row r="1024" spans="1:3">
      <c r="A1024" s="16"/>
      <c r="C1024"/>
    </row>
    <row r="1025" spans="1:3">
      <c r="A1025" s="16"/>
      <c r="C1025"/>
    </row>
    <row r="1026" spans="1:3">
      <c r="A1026" s="16"/>
      <c r="C1026"/>
    </row>
    <row r="1027" spans="1:3">
      <c r="A1027" s="16"/>
      <c r="C1027"/>
    </row>
    <row r="1028" spans="1:3">
      <c r="A1028" s="16"/>
      <c r="C1028"/>
    </row>
    <row r="1029" spans="1:3">
      <c r="A1029" s="16"/>
      <c r="C1029"/>
    </row>
    <row r="1030" spans="1:3">
      <c r="A1030" s="16"/>
      <c r="C1030"/>
    </row>
    <row r="1031" spans="1:3">
      <c r="A1031" s="16"/>
      <c r="C1031"/>
    </row>
    <row r="1032" spans="1:3">
      <c r="A1032" s="16"/>
      <c r="C1032"/>
    </row>
    <row r="1033" spans="1:3">
      <c r="A1033" s="16"/>
      <c r="C1033"/>
    </row>
    <row r="1034" spans="1:3">
      <c r="A1034" s="16"/>
      <c r="C1034"/>
    </row>
    <row r="1035" spans="1:3">
      <c r="A1035" s="16"/>
      <c r="C1035"/>
    </row>
    <row r="1036" spans="1:3">
      <c r="A1036" s="16"/>
      <c r="C1036"/>
    </row>
    <row r="1037" spans="1:3">
      <c r="A1037" s="16"/>
      <c r="C1037"/>
    </row>
    <row r="1038" spans="1:3">
      <c r="A1038" s="16"/>
      <c r="C1038"/>
    </row>
    <row r="1039" spans="1:3">
      <c r="A1039" s="16"/>
      <c r="C1039"/>
    </row>
    <row r="1040" spans="1:3">
      <c r="A1040" s="16"/>
      <c r="C1040"/>
    </row>
    <row r="1041" spans="1:3">
      <c r="A1041" s="16"/>
      <c r="C1041"/>
    </row>
    <row r="1042" spans="1:3">
      <c r="A1042" s="16"/>
      <c r="C1042"/>
    </row>
    <row r="1043" spans="1:3">
      <c r="A1043" s="16"/>
      <c r="C1043"/>
    </row>
    <row r="1044" spans="1:3">
      <c r="A1044" s="16"/>
      <c r="C1044"/>
    </row>
    <row r="1045" spans="1:3">
      <c r="A1045" s="16"/>
      <c r="C1045"/>
    </row>
    <row r="1046" spans="1:3">
      <c r="A1046" s="16"/>
      <c r="C1046"/>
    </row>
    <row r="1047" spans="1:3">
      <c r="A1047" s="16"/>
      <c r="C1047"/>
    </row>
    <row r="1048" spans="1:3">
      <c r="A1048" s="16"/>
      <c r="C1048"/>
    </row>
    <row r="1049" spans="1:3">
      <c r="A1049" s="16"/>
      <c r="C1049"/>
    </row>
    <row r="1050" spans="1:3">
      <c r="A1050" s="16"/>
      <c r="C1050"/>
    </row>
    <row r="1051" spans="1:3">
      <c r="A1051" s="16"/>
      <c r="C1051"/>
    </row>
    <row r="1052" spans="1:3">
      <c r="A1052" s="16"/>
      <c r="C1052"/>
    </row>
    <row r="1053" spans="1:3">
      <c r="A1053" s="16"/>
      <c r="C1053"/>
    </row>
    <row r="1054" spans="1:3">
      <c r="A1054" s="16"/>
      <c r="C1054"/>
    </row>
    <row r="1055" spans="1:3">
      <c r="A1055" s="16"/>
      <c r="C1055"/>
    </row>
    <row r="1056" spans="1:3">
      <c r="A1056" s="16"/>
      <c r="C1056"/>
    </row>
    <row r="1057" spans="1:3">
      <c r="A1057" s="16"/>
      <c r="C1057"/>
    </row>
    <row r="1058" spans="1:3">
      <c r="A1058" s="16"/>
      <c r="C1058"/>
    </row>
    <row r="1059" spans="1:3">
      <c r="A1059" s="16"/>
      <c r="C1059"/>
    </row>
    <row r="1060" spans="1:3">
      <c r="A1060" s="16"/>
      <c r="C1060"/>
    </row>
    <row r="1061" spans="1:3">
      <c r="A1061" s="16"/>
      <c r="C1061"/>
    </row>
    <row r="1062" spans="1:3">
      <c r="A1062" s="16"/>
      <c r="C1062"/>
    </row>
    <row r="1063" spans="1:3">
      <c r="A1063" s="16"/>
      <c r="C1063"/>
    </row>
    <row r="1064" spans="1:3">
      <c r="A1064" s="16"/>
      <c r="C1064"/>
    </row>
    <row r="1065" spans="1:3">
      <c r="A1065" s="16"/>
      <c r="C1065"/>
    </row>
    <row r="1066" spans="1:3">
      <c r="A1066" s="16"/>
      <c r="C1066"/>
    </row>
    <row r="1067" spans="1:3">
      <c r="A1067" s="16"/>
      <c r="C1067"/>
    </row>
    <row r="1068" spans="1:3">
      <c r="A1068" s="16"/>
      <c r="C1068"/>
    </row>
    <row r="1069" spans="1:3">
      <c r="A1069" s="16"/>
      <c r="C1069"/>
    </row>
    <row r="1070" spans="1:3">
      <c r="A1070" s="16"/>
      <c r="C1070"/>
    </row>
    <row r="1071" spans="1:3">
      <c r="A1071" s="16"/>
      <c r="C1071"/>
    </row>
    <row r="1072" spans="1:3">
      <c r="A1072" s="16"/>
      <c r="C1072"/>
    </row>
    <row r="1073" spans="1:3">
      <c r="A1073" s="16"/>
      <c r="C1073"/>
    </row>
    <row r="1074" spans="1:3">
      <c r="A1074" s="16"/>
      <c r="C1074"/>
    </row>
    <row r="1075" spans="1:3">
      <c r="A1075" s="16"/>
      <c r="C1075"/>
    </row>
    <row r="1076" spans="1:3">
      <c r="A1076" s="16"/>
      <c r="C1076"/>
    </row>
    <row r="1077" spans="1:3">
      <c r="A1077" s="16"/>
      <c r="C1077"/>
    </row>
    <row r="1078" spans="1:3">
      <c r="A1078" s="16"/>
      <c r="C1078"/>
    </row>
    <row r="1079" spans="1:3">
      <c r="A1079" s="16"/>
      <c r="C1079"/>
    </row>
    <row r="1080" spans="1:3">
      <c r="A1080" s="16"/>
      <c r="C1080"/>
    </row>
    <row r="1081" spans="1:3">
      <c r="A1081" s="16"/>
      <c r="C1081"/>
    </row>
    <row r="1082" spans="1:3">
      <c r="A1082" s="16"/>
      <c r="C1082"/>
    </row>
    <row r="1083" spans="1:3">
      <c r="A1083" s="16"/>
      <c r="C1083"/>
    </row>
    <row r="1084" spans="1:3">
      <c r="A1084" s="16"/>
      <c r="C1084"/>
    </row>
    <row r="1085" spans="1:3">
      <c r="A1085" s="16"/>
      <c r="C1085"/>
    </row>
    <row r="1086" spans="1:3">
      <c r="A1086" s="16"/>
      <c r="C1086"/>
    </row>
    <row r="1087" spans="1:3">
      <c r="A1087" s="16"/>
      <c r="C1087"/>
    </row>
    <row r="1088" spans="1:3">
      <c r="A1088" s="16"/>
      <c r="C1088"/>
    </row>
    <row r="1089" spans="1:3">
      <c r="A1089" s="16"/>
      <c r="C1089"/>
    </row>
    <row r="1090" spans="1:3">
      <c r="A1090" s="16"/>
      <c r="C1090"/>
    </row>
    <row r="1091" spans="1:3">
      <c r="A1091" s="16"/>
      <c r="C1091"/>
    </row>
    <row r="1092" spans="1:3">
      <c r="A1092" s="16"/>
      <c r="C1092"/>
    </row>
    <row r="1093" spans="1:3">
      <c r="A1093" s="16"/>
      <c r="C1093"/>
    </row>
    <row r="1094" spans="1:3">
      <c r="A1094" s="16"/>
      <c r="C1094"/>
    </row>
    <row r="1095" spans="1:3">
      <c r="A1095" s="16"/>
      <c r="C1095"/>
    </row>
    <row r="1096" spans="1:3">
      <c r="A1096" s="16"/>
      <c r="C1096"/>
    </row>
    <row r="1097" spans="1:3">
      <c r="A1097" s="16"/>
      <c r="C1097"/>
    </row>
    <row r="1098" spans="1:3">
      <c r="A1098" s="16"/>
      <c r="C1098"/>
    </row>
    <row r="1099" spans="1:3">
      <c r="A1099" s="16"/>
      <c r="C1099"/>
    </row>
    <row r="1100" spans="1:3">
      <c r="A1100" s="16"/>
      <c r="C1100"/>
    </row>
    <row r="1101" spans="1:3">
      <c r="A1101" s="16"/>
      <c r="C1101"/>
    </row>
    <row r="1102" spans="1:3">
      <c r="A1102" s="16"/>
      <c r="C1102"/>
    </row>
    <row r="1103" spans="1:3">
      <c r="A1103" s="16"/>
      <c r="C1103"/>
    </row>
    <row r="1104" spans="1:3">
      <c r="A1104" s="16"/>
      <c r="C1104"/>
    </row>
    <row r="1105" spans="1:3">
      <c r="A1105" s="16"/>
      <c r="C1105"/>
    </row>
    <row r="1106" spans="1:3">
      <c r="A1106" s="16"/>
      <c r="C1106"/>
    </row>
    <row r="1107" spans="1:3">
      <c r="A1107" s="16"/>
      <c r="C1107"/>
    </row>
    <row r="1108" spans="1:3">
      <c r="A1108" s="16"/>
      <c r="C1108"/>
    </row>
    <row r="1109" spans="1:3">
      <c r="A1109" s="16"/>
      <c r="C1109"/>
    </row>
    <row r="1110" spans="1:3">
      <c r="A1110" s="16"/>
      <c r="C1110"/>
    </row>
    <row r="1111" spans="1:3">
      <c r="A1111" s="16"/>
      <c r="C1111"/>
    </row>
    <row r="1112" spans="1:3">
      <c r="A1112" s="16"/>
      <c r="C1112"/>
    </row>
    <row r="1113" spans="1:3">
      <c r="A1113" s="16"/>
      <c r="C1113"/>
    </row>
    <row r="1114" spans="1:3">
      <c r="A1114" s="16"/>
      <c r="C1114"/>
    </row>
    <row r="1115" spans="1:3">
      <c r="A1115" s="16"/>
      <c r="C1115"/>
    </row>
    <row r="1116" spans="1:3">
      <c r="A1116" s="16"/>
      <c r="C1116"/>
    </row>
    <row r="1117" spans="1:3">
      <c r="A1117" s="16"/>
      <c r="C1117"/>
    </row>
    <row r="1118" spans="1:3">
      <c r="A1118" s="16"/>
      <c r="C1118"/>
    </row>
    <row r="1119" spans="1:3">
      <c r="A1119" s="16"/>
      <c r="C1119"/>
    </row>
    <row r="1120" spans="1:3">
      <c r="A1120" s="16"/>
      <c r="C1120"/>
    </row>
    <row r="1121" spans="1:3">
      <c r="A1121" s="16"/>
      <c r="C1121"/>
    </row>
    <row r="1122" spans="1:3">
      <c r="A1122" s="16"/>
      <c r="C1122"/>
    </row>
    <row r="1123" spans="1:3">
      <c r="A1123" s="16"/>
      <c r="C1123"/>
    </row>
    <row r="1124" spans="1:3">
      <c r="A1124" s="16"/>
      <c r="C1124"/>
    </row>
    <row r="1125" spans="1:3">
      <c r="A1125" s="16"/>
      <c r="C1125"/>
    </row>
    <row r="1126" spans="1:3">
      <c r="A1126" s="16"/>
      <c r="C1126"/>
    </row>
    <row r="1127" spans="1:3">
      <c r="A1127" s="16"/>
      <c r="C1127"/>
    </row>
    <row r="1128" spans="1:3">
      <c r="A1128" s="16"/>
      <c r="C1128"/>
    </row>
    <row r="1129" spans="1:3">
      <c r="A1129" s="16"/>
      <c r="C1129"/>
    </row>
    <row r="1130" spans="1:3">
      <c r="A1130" s="16"/>
      <c r="C1130"/>
    </row>
    <row r="1131" spans="1:3">
      <c r="A1131" s="16"/>
      <c r="C1131"/>
    </row>
    <row r="1132" spans="1:3">
      <c r="A1132" s="16"/>
      <c r="C1132"/>
    </row>
    <row r="1133" spans="1:3">
      <c r="A1133" s="16"/>
      <c r="C1133"/>
    </row>
    <row r="1134" spans="1:3">
      <c r="A1134" s="16"/>
      <c r="C1134"/>
    </row>
    <row r="1135" spans="1:3">
      <c r="A1135" s="16"/>
      <c r="C1135"/>
    </row>
    <row r="1136" spans="1:3">
      <c r="A1136" s="16"/>
      <c r="C1136"/>
    </row>
    <row r="1137" spans="1:3">
      <c r="A1137" s="16"/>
      <c r="C1137"/>
    </row>
    <row r="1138" spans="1:3">
      <c r="A1138" s="16"/>
      <c r="C1138"/>
    </row>
    <row r="1139" spans="1:3">
      <c r="A1139" s="16"/>
      <c r="C1139"/>
    </row>
    <row r="1140" spans="1:3">
      <c r="A1140" s="16"/>
      <c r="C1140"/>
    </row>
    <row r="1141" spans="1:3">
      <c r="A1141" s="16"/>
      <c r="C1141"/>
    </row>
    <row r="1142" spans="1:3">
      <c r="A1142" s="16"/>
      <c r="C1142"/>
    </row>
    <row r="1143" spans="1:3">
      <c r="A1143" s="16"/>
      <c r="C1143"/>
    </row>
    <row r="1144" spans="1:3">
      <c r="A1144" s="16"/>
      <c r="C1144"/>
    </row>
    <row r="1145" spans="1:3">
      <c r="A1145" s="16"/>
      <c r="C1145"/>
    </row>
    <row r="1146" spans="1:3">
      <c r="A1146" s="16"/>
      <c r="C1146"/>
    </row>
    <row r="1147" spans="1:3">
      <c r="A1147" s="16"/>
      <c r="C1147"/>
    </row>
    <row r="1148" spans="1:3">
      <c r="A1148" s="16"/>
      <c r="C1148"/>
    </row>
    <row r="1149" spans="1:3">
      <c r="A1149" s="16"/>
      <c r="C1149"/>
    </row>
    <row r="1150" spans="1:3">
      <c r="A1150" s="16"/>
      <c r="C1150"/>
    </row>
    <row r="1151" spans="1:3">
      <c r="A1151" s="16"/>
      <c r="C1151"/>
    </row>
    <row r="1152" spans="1:3">
      <c r="A1152" s="16"/>
      <c r="C1152"/>
    </row>
    <row r="1153" spans="1:3">
      <c r="A1153" s="16"/>
      <c r="C1153"/>
    </row>
    <row r="1154" spans="1:3">
      <c r="A1154" s="16"/>
      <c r="C1154"/>
    </row>
    <row r="1155" spans="1:3">
      <c r="A1155" s="16"/>
      <c r="C1155"/>
    </row>
    <row r="1156" spans="1:3">
      <c r="A1156" s="16"/>
      <c r="C1156"/>
    </row>
    <row r="1157" spans="1:3">
      <c r="A1157" s="16"/>
      <c r="C1157"/>
    </row>
    <row r="1158" spans="1:3">
      <c r="A1158" s="16"/>
      <c r="C1158"/>
    </row>
    <row r="1159" spans="1:3">
      <c r="A1159" s="16"/>
      <c r="C1159"/>
    </row>
    <row r="1160" spans="1:3">
      <c r="A1160" s="16"/>
      <c r="C1160"/>
    </row>
    <row r="1161" spans="1:3">
      <c r="A1161" s="16"/>
      <c r="C1161"/>
    </row>
    <row r="1162" spans="1:3">
      <c r="A1162" s="16"/>
      <c r="C1162"/>
    </row>
    <row r="1163" spans="1:3">
      <c r="A1163" s="16"/>
      <c r="C1163"/>
    </row>
    <row r="1164" spans="1:3">
      <c r="A1164" s="16"/>
      <c r="C1164"/>
    </row>
    <row r="1165" spans="1:3">
      <c r="A1165" s="16"/>
      <c r="C1165"/>
    </row>
    <row r="1166" spans="1:3">
      <c r="A1166" s="16"/>
      <c r="C1166"/>
    </row>
    <row r="1167" spans="1:3">
      <c r="A1167" s="16"/>
      <c r="C1167"/>
    </row>
    <row r="1168" spans="1:3">
      <c r="A1168" s="16"/>
      <c r="C1168"/>
    </row>
    <row r="1169" spans="1:3">
      <c r="A1169" s="16"/>
      <c r="C1169"/>
    </row>
    <row r="1170" spans="1:3">
      <c r="A1170" s="16"/>
      <c r="C1170"/>
    </row>
    <row r="1171" spans="1:3">
      <c r="A1171" s="16"/>
      <c r="C1171"/>
    </row>
    <row r="1172" spans="1:3">
      <c r="A1172" s="16"/>
      <c r="C1172"/>
    </row>
    <row r="1173" spans="1:3">
      <c r="A1173" s="16"/>
      <c r="C1173"/>
    </row>
    <row r="1174" spans="1:3">
      <c r="A1174" s="16"/>
      <c r="C1174"/>
    </row>
    <row r="1175" spans="1:3">
      <c r="A1175" s="16"/>
      <c r="C1175"/>
    </row>
    <row r="1176" spans="1:3">
      <c r="A1176" s="16"/>
      <c r="C1176"/>
    </row>
    <row r="1177" spans="1:3">
      <c r="A1177" s="16"/>
      <c r="C1177"/>
    </row>
    <row r="1178" spans="1:3">
      <c r="A1178" s="16"/>
      <c r="C1178"/>
    </row>
    <row r="1179" spans="1:3">
      <c r="A1179" s="16"/>
      <c r="C1179"/>
    </row>
    <row r="1180" spans="1:3">
      <c r="A1180" s="16"/>
      <c r="C1180"/>
    </row>
    <row r="1181" spans="1:3">
      <c r="A1181" s="16"/>
      <c r="C1181"/>
    </row>
    <row r="1182" spans="1:3">
      <c r="A1182" s="16"/>
      <c r="C1182"/>
    </row>
    <row r="1183" spans="1:3">
      <c r="A1183" s="16"/>
      <c r="C1183"/>
    </row>
    <row r="1184" spans="1:3">
      <c r="A1184" s="16"/>
      <c r="C1184"/>
    </row>
    <row r="1185" spans="1:3">
      <c r="A1185" s="16"/>
      <c r="C1185"/>
    </row>
    <row r="1186" spans="1:3">
      <c r="A1186" s="16"/>
      <c r="C1186"/>
    </row>
    <row r="1187" spans="1:3">
      <c r="A1187" s="16"/>
      <c r="C1187"/>
    </row>
    <row r="1188" spans="1:3">
      <c r="A1188" s="16"/>
      <c r="C1188"/>
    </row>
    <row r="1189" spans="1:3">
      <c r="A1189" s="16"/>
      <c r="C1189"/>
    </row>
    <row r="1190" spans="1:3">
      <c r="A1190" s="16"/>
      <c r="C1190" s="2"/>
    </row>
    <row r="1191" spans="1:3">
      <c r="A1191" s="16"/>
      <c r="C1191"/>
    </row>
    <row r="1192" spans="1:3">
      <c r="A1192" s="16"/>
      <c r="C1192"/>
    </row>
    <row r="1193" spans="1:3">
      <c r="A1193" s="16"/>
      <c r="C1193"/>
    </row>
    <row r="1194" spans="1:3">
      <c r="A1194" s="16"/>
      <c r="C1194"/>
    </row>
    <row r="1195" spans="1:3">
      <c r="A1195" s="16"/>
      <c r="C1195"/>
    </row>
    <row r="1196" spans="1:3">
      <c r="A1196" s="16"/>
      <c r="C1196"/>
    </row>
    <row r="1197" spans="1:3">
      <c r="A1197" s="16"/>
      <c r="C1197"/>
    </row>
    <row r="1198" spans="1:3">
      <c r="A1198" s="16"/>
      <c r="C1198"/>
    </row>
    <row r="1199" spans="1:3">
      <c r="A1199" s="16"/>
      <c r="C1199"/>
    </row>
    <row r="1200" spans="1:3">
      <c r="A1200" s="16"/>
      <c r="C1200"/>
    </row>
    <row r="1201" spans="1:3">
      <c r="A1201" s="16"/>
      <c r="C1201"/>
    </row>
    <row r="1202" spans="1:3">
      <c r="A1202" s="16"/>
      <c r="C1202"/>
    </row>
    <row r="1203" spans="1:3">
      <c r="A1203" s="16"/>
      <c r="C1203"/>
    </row>
    <row r="1204" spans="1:3">
      <c r="A1204" s="16"/>
      <c r="C1204"/>
    </row>
    <row r="1205" spans="1:3">
      <c r="A1205" s="16"/>
      <c r="C1205"/>
    </row>
    <row r="1206" spans="1:3">
      <c r="A1206" s="16"/>
      <c r="C1206"/>
    </row>
    <row r="1207" spans="1:3">
      <c r="A1207" s="16"/>
      <c r="C1207"/>
    </row>
    <row r="1208" spans="1:3">
      <c r="A1208" s="16"/>
      <c r="C1208"/>
    </row>
    <row r="1209" spans="1:3">
      <c r="A1209" s="16"/>
      <c r="C1209"/>
    </row>
    <row r="1210" spans="1:3">
      <c r="A1210" s="16"/>
      <c r="C1210"/>
    </row>
    <row r="1211" spans="1:3">
      <c r="A1211" s="16"/>
      <c r="C1211"/>
    </row>
    <row r="1212" spans="1:3">
      <c r="A1212" s="16"/>
      <c r="C1212"/>
    </row>
    <row r="1213" spans="1:3">
      <c r="A1213" s="16"/>
      <c r="C1213"/>
    </row>
    <row r="1214" spans="1:3">
      <c r="A1214" s="16"/>
      <c r="C1214"/>
    </row>
    <row r="1215" spans="1:3">
      <c r="A1215" s="16"/>
      <c r="C1215"/>
    </row>
    <row r="1216" spans="1:3">
      <c r="A1216" s="16"/>
      <c r="C1216"/>
    </row>
    <row r="1217" spans="1:3">
      <c r="A1217" s="16"/>
      <c r="C1217"/>
    </row>
    <row r="1218" spans="1:3">
      <c r="A1218" s="16"/>
      <c r="C1218"/>
    </row>
    <row r="1219" spans="1:3">
      <c r="A1219" s="16"/>
      <c r="C1219"/>
    </row>
    <row r="1220" spans="1:3">
      <c r="A1220" s="16"/>
      <c r="C1220"/>
    </row>
    <row r="1221" spans="1:3">
      <c r="A1221" s="16"/>
      <c r="C1221"/>
    </row>
    <row r="1222" spans="1:3">
      <c r="A1222" s="16"/>
      <c r="C1222"/>
    </row>
    <row r="1223" spans="1:3">
      <c r="A1223" s="16"/>
      <c r="C1223"/>
    </row>
    <row r="1224" spans="1:3">
      <c r="A1224" s="16"/>
      <c r="C1224"/>
    </row>
    <row r="1225" spans="1:3">
      <c r="A1225" s="16"/>
      <c r="C1225"/>
    </row>
    <row r="1226" spans="1:3">
      <c r="A1226" s="16"/>
      <c r="C1226"/>
    </row>
    <row r="1227" spans="1:3">
      <c r="A1227" s="16"/>
      <c r="C1227"/>
    </row>
    <row r="1228" spans="1:3">
      <c r="A1228" s="16"/>
      <c r="C1228"/>
    </row>
    <row r="1229" spans="1:3">
      <c r="A1229" s="16"/>
      <c r="C1229"/>
    </row>
    <row r="1230" spans="1:3">
      <c r="A1230" s="16"/>
      <c r="C1230"/>
    </row>
    <row r="1231" spans="1:3">
      <c r="A1231" s="16"/>
      <c r="C1231"/>
    </row>
    <row r="1232" spans="1:3">
      <c r="A1232" s="16"/>
      <c r="C1232"/>
    </row>
    <row r="1233" spans="1:3">
      <c r="A1233" s="16"/>
      <c r="C1233"/>
    </row>
    <row r="1234" spans="1:3">
      <c r="A1234" s="16"/>
      <c r="C1234"/>
    </row>
    <row r="1235" spans="1:3">
      <c r="A1235" s="16"/>
      <c r="C1235"/>
    </row>
    <row r="1236" spans="1:3">
      <c r="A1236" s="16"/>
      <c r="C1236"/>
    </row>
    <row r="1237" spans="1:3">
      <c r="A1237" s="16"/>
      <c r="C1237"/>
    </row>
    <row r="1238" spans="1:3">
      <c r="A1238" s="16"/>
      <c r="C1238"/>
    </row>
    <row r="1239" spans="1:3">
      <c r="A1239" s="16"/>
      <c r="C1239"/>
    </row>
    <row r="1240" spans="1:3">
      <c r="A1240" s="16"/>
      <c r="C1240"/>
    </row>
    <row r="1241" spans="1:3">
      <c r="A1241" s="16"/>
      <c r="C1241"/>
    </row>
    <row r="1242" spans="1:3">
      <c r="A1242" s="16"/>
      <c r="C1242"/>
    </row>
    <row r="1243" spans="1:3">
      <c r="A1243" s="16"/>
      <c r="C1243"/>
    </row>
    <row r="1244" spans="1:3">
      <c r="A1244" s="16"/>
      <c r="C1244"/>
    </row>
    <row r="1245" spans="1:3">
      <c r="A1245" s="16"/>
      <c r="C1245"/>
    </row>
    <row r="1246" spans="1:3">
      <c r="A1246" s="16"/>
      <c r="C1246"/>
    </row>
    <row r="1247" spans="1:3">
      <c r="A1247" s="16"/>
      <c r="C1247"/>
    </row>
    <row r="1248" spans="1:3">
      <c r="A1248" s="16"/>
      <c r="C1248"/>
    </row>
    <row r="1249" spans="1:3">
      <c r="A1249" s="16"/>
      <c r="C1249"/>
    </row>
    <row r="1250" spans="1:3">
      <c r="A1250" s="16"/>
      <c r="C1250"/>
    </row>
    <row r="1251" spans="1:3">
      <c r="A1251" s="16"/>
      <c r="C1251"/>
    </row>
    <row r="1252" spans="1:3">
      <c r="A1252" s="16"/>
      <c r="C1252"/>
    </row>
    <row r="1253" spans="1:3">
      <c r="A1253" s="16"/>
      <c r="C1253"/>
    </row>
    <row r="1254" spans="1:3">
      <c r="A1254" s="16"/>
      <c r="C1254"/>
    </row>
    <row r="1255" spans="1:3">
      <c r="A1255" s="16"/>
      <c r="C1255"/>
    </row>
    <row r="1256" spans="1:3">
      <c r="A1256" s="16"/>
      <c r="C1256"/>
    </row>
    <row r="1257" spans="1:3">
      <c r="A1257" s="16"/>
      <c r="C1257"/>
    </row>
    <row r="1258" spans="1:3">
      <c r="A1258" s="16"/>
      <c r="C1258"/>
    </row>
    <row r="1259" spans="1:3">
      <c r="A1259" s="16"/>
      <c r="C1259"/>
    </row>
    <row r="1260" spans="1:3">
      <c r="A1260" s="16"/>
      <c r="C1260"/>
    </row>
    <row r="1261" spans="1:3">
      <c r="A1261" s="16"/>
      <c r="C1261"/>
    </row>
    <row r="1262" spans="1:3">
      <c r="A1262" s="16"/>
      <c r="C1262"/>
    </row>
    <row r="1263" spans="1:3">
      <c r="A1263" s="16"/>
      <c r="C1263"/>
    </row>
    <row r="1264" spans="1:3">
      <c r="A1264" s="16"/>
      <c r="C1264"/>
    </row>
    <row r="1265" spans="1:3">
      <c r="A1265" s="16"/>
      <c r="C1265"/>
    </row>
    <row r="1266" spans="1:3">
      <c r="A1266" s="16"/>
      <c r="C1266"/>
    </row>
    <row r="1267" spans="1:3">
      <c r="A1267" s="16"/>
      <c r="C1267"/>
    </row>
    <row r="1268" spans="1:3">
      <c r="A1268" s="16"/>
      <c r="C1268"/>
    </row>
    <row r="1269" spans="1:3">
      <c r="A1269" s="16"/>
      <c r="C1269"/>
    </row>
    <row r="1270" spans="1:3">
      <c r="A1270" s="16"/>
      <c r="C1270"/>
    </row>
    <row r="1271" spans="1:3">
      <c r="A1271" s="16"/>
      <c r="C1271"/>
    </row>
    <row r="1272" spans="1:3">
      <c r="A1272" s="16"/>
      <c r="C1272"/>
    </row>
    <row r="1273" spans="1:3">
      <c r="A1273" s="16"/>
      <c r="C1273"/>
    </row>
    <row r="1274" spans="1:3">
      <c r="A1274" s="16"/>
      <c r="C1274"/>
    </row>
    <row r="1275" spans="1:3">
      <c r="A1275" s="16"/>
      <c r="C1275"/>
    </row>
    <row r="1276" spans="1:3">
      <c r="A1276" s="16"/>
      <c r="C1276"/>
    </row>
    <row r="1277" spans="1:3">
      <c r="A1277" s="16"/>
      <c r="C1277"/>
    </row>
    <row r="1278" spans="1:3">
      <c r="A1278" s="16"/>
      <c r="C1278"/>
    </row>
    <row r="1279" spans="1:3">
      <c r="A1279" s="16"/>
      <c r="C1279"/>
    </row>
    <row r="1280" spans="1:3">
      <c r="A1280" s="16"/>
      <c r="C1280"/>
    </row>
    <row r="1281" spans="1:3">
      <c r="A1281" s="16"/>
      <c r="C1281"/>
    </row>
    <row r="1282" spans="1:3">
      <c r="A1282" s="16"/>
      <c r="C1282"/>
    </row>
    <row r="1283" spans="1:3">
      <c r="A1283" s="16"/>
      <c r="C1283"/>
    </row>
    <row r="1284" spans="1:3">
      <c r="A1284" s="16"/>
      <c r="C1284"/>
    </row>
    <row r="1285" spans="1:3">
      <c r="A1285" s="16"/>
      <c r="C1285"/>
    </row>
    <row r="1286" spans="1:3">
      <c r="A1286" s="16"/>
      <c r="C1286"/>
    </row>
    <row r="1287" spans="1:3">
      <c r="A1287" s="16"/>
      <c r="C1287"/>
    </row>
    <row r="1288" spans="1:3">
      <c r="A1288" s="16"/>
      <c r="C1288"/>
    </row>
    <row r="1289" spans="1:3">
      <c r="A1289" s="16"/>
      <c r="C1289"/>
    </row>
    <row r="1290" spans="1:3">
      <c r="A1290" s="16"/>
      <c r="C1290"/>
    </row>
    <row r="1291" spans="1:3">
      <c r="A1291" s="16"/>
      <c r="C1291"/>
    </row>
    <row r="1292" spans="1:3">
      <c r="A1292" s="16"/>
      <c r="C1292"/>
    </row>
    <row r="1293" spans="1:3">
      <c r="A1293" s="16"/>
      <c r="C1293"/>
    </row>
    <row r="1294" spans="1:3">
      <c r="A1294" s="16"/>
      <c r="C1294"/>
    </row>
    <row r="1295" spans="1:3">
      <c r="A1295" s="16"/>
      <c r="C1295"/>
    </row>
    <row r="1296" spans="1:3">
      <c r="A1296" s="16"/>
      <c r="C1296"/>
    </row>
    <row r="1297" spans="1:3">
      <c r="A1297" s="16"/>
      <c r="C1297"/>
    </row>
    <row r="1298" spans="1:3">
      <c r="A1298" s="16"/>
      <c r="C1298"/>
    </row>
    <row r="1299" spans="1:3">
      <c r="A1299" s="16"/>
      <c r="C1299"/>
    </row>
    <row r="1300" spans="1:3">
      <c r="A1300" s="16"/>
      <c r="C1300"/>
    </row>
    <row r="1301" spans="1:3">
      <c r="A1301" s="16"/>
      <c r="C1301"/>
    </row>
    <row r="1302" spans="1:3">
      <c r="A1302" s="16"/>
      <c r="C1302"/>
    </row>
    <row r="1303" spans="1:3">
      <c r="A1303" s="16"/>
      <c r="C1303"/>
    </row>
    <row r="1304" spans="1:3">
      <c r="A1304" s="16"/>
      <c r="C1304"/>
    </row>
    <row r="1305" spans="1:3">
      <c r="A1305" s="16"/>
      <c r="C1305"/>
    </row>
    <row r="1306" spans="1:3">
      <c r="A1306" s="16"/>
      <c r="C1306"/>
    </row>
    <row r="1307" spans="1:3">
      <c r="A1307" s="16"/>
      <c r="C1307"/>
    </row>
    <row r="1308" spans="1:3">
      <c r="A1308" s="16"/>
      <c r="C1308"/>
    </row>
    <row r="1309" spans="1:3">
      <c r="A1309" s="16"/>
      <c r="C1309"/>
    </row>
    <row r="1310" spans="1:3">
      <c r="A1310" s="16"/>
      <c r="C1310"/>
    </row>
    <row r="1311" spans="1:3">
      <c r="A1311" s="16"/>
      <c r="C1311"/>
    </row>
    <row r="1312" spans="1:3">
      <c r="A1312" s="16"/>
      <c r="C1312"/>
    </row>
    <row r="1313" spans="1:3">
      <c r="A1313" s="16"/>
      <c r="C1313"/>
    </row>
    <row r="1314" spans="1:3">
      <c r="A1314" s="16"/>
      <c r="C1314"/>
    </row>
    <row r="1315" spans="1:3">
      <c r="A1315" s="16"/>
      <c r="C1315"/>
    </row>
    <row r="1316" spans="1:3">
      <c r="A1316" s="16"/>
      <c r="C1316"/>
    </row>
    <row r="1317" spans="1:3">
      <c r="A1317" s="16"/>
      <c r="C1317"/>
    </row>
    <row r="1318" spans="1:3">
      <c r="A1318" s="16"/>
      <c r="C1318"/>
    </row>
    <row r="1319" spans="1:3">
      <c r="A1319" s="16"/>
      <c r="C1319"/>
    </row>
    <row r="1320" spans="1:3">
      <c r="A1320" s="16"/>
      <c r="C1320"/>
    </row>
    <row r="1321" spans="1:3">
      <c r="A1321" s="16"/>
      <c r="C1321"/>
    </row>
    <row r="1322" spans="1:3">
      <c r="A1322" s="16"/>
      <c r="C1322"/>
    </row>
    <row r="1323" spans="1:3">
      <c r="A1323" s="16"/>
      <c r="C1323"/>
    </row>
    <row r="1324" spans="1:3">
      <c r="A1324" s="16"/>
      <c r="C1324"/>
    </row>
    <row r="1325" spans="1:3">
      <c r="A1325" s="16"/>
      <c r="C1325"/>
    </row>
    <row r="1326" spans="1:3">
      <c r="A1326" s="16"/>
      <c r="C1326"/>
    </row>
    <row r="1327" spans="1:3">
      <c r="A1327" s="16"/>
      <c r="C1327"/>
    </row>
    <row r="1328" spans="1:3">
      <c r="A1328" s="16"/>
      <c r="C1328"/>
    </row>
    <row r="1329" spans="1:3">
      <c r="A1329" s="16"/>
      <c r="C1329"/>
    </row>
    <row r="1330" spans="1:3">
      <c r="A1330" s="16"/>
      <c r="C1330"/>
    </row>
    <row r="1331" spans="1:3">
      <c r="A1331" s="16"/>
      <c r="C1331"/>
    </row>
    <row r="1332" spans="1:3">
      <c r="A1332" s="16"/>
      <c r="C1332"/>
    </row>
    <row r="1333" spans="1:3">
      <c r="A1333" s="16"/>
      <c r="C1333"/>
    </row>
    <row r="1334" spans="1:3">
      <c r="A1334" s="16"/>
      <c r="C1334"/>
    </row>
    <row r="1335" spans="1:3">
      <c r="A1335" s="16"/>
      <c r="C1335"/>
    </row>
    <row r="1336" spans="1:3">
      <c r="A1336" s="16"/>
      <c r="C1336"/>
    </row>
    <row r="1337" spans="1:3">
      <c r="A1337" s="16"/>
      <c r="C1337"/>
    </row>
    <row r="1338" spans="1:3">
      <c r="A1338" s="16"/>
      <c r="C1338"/>
    </row>
    <row r="1339" spans="1:3">
      <c r="A1339" s="16"/>
      <c r="C1339"/>
    </row>
    <row r="1340" spans="1:3">
      <c r="A1340" s="16"/>
      <c r="C1340"/>
    </row>
    <row r="1341" spans="1:3">
      <c r="A1341" s="16"/>
      <c r="C1341"/>
    </row>
    <row r="1342" spans="1:3">
      <c r="A1342" s="16"/>
      <c r="C1342"/>
    </row>
    <row r="1343" spans="1:3">
      <c r="A1343" s="16"/>
      <c r="C1343"/>
    </row>
    <row r="1344" spans="1:3">
      <c r="A1344" s="16"/>
      <c r="C1344"/>
    </row>
    <row r="1345" spans="1:3">
      <c r="A1345" s="16"/>
      <c r="C1345"/>
    </row>
    <row r="1346" spans="1:3">
      <c r="A1346" s="16"/>
      <c r="C1346"/>
    </row>
    <row r="1347" spans="1:3">
      <c r="A1347" s="16"/>
      <c r="C1347"/>
    </row>
    <row r="1348" spans="1:3">
      <c r="A1348" s="16"/>
      <c r="C1348"/>
    </row>
    <row r="1349" spans="1:3">
      <c r="A1349" s="16"/>
      <c r="C1349"/>
    </row>
    <row r="1350" spans="1:3">
      <c r="A1350" s="16"/>
      <c r="C1350"/>
    </row>
    <row r="1351" spans="1:3">
      <c r="A1351" s="16"/>
      <c r="C1351"/>
    </row>
    <row r="1352" spans="1:3">
      <c r="A1352" s="16"/>
      <c r="C1352"/>
    </row>
    <row r="1353" spans="1:3">
      <c r="A1353" s="16"/>
      <c r="C1353"/>
    </row>
    <row r="1354" spans="1:3">
      <c r="A1354" s="16"/>
      <c r="C1354"/>
    </row>
    <row r="1355" spans="1:3">
      <c r="A1355" s="16"/>
      <c r="C1355"/>
    </row>
    <row r="1356" spans="1:3">
      <c r="A1356" s="16"/>
      <c r="C1356"/>
    </row>
    <row r="1357" spans="1:3">
      <c r="A1357" s="16"/>
      <c r="C1357"/>
    </row>
    <row r="1358" spans="1:3">
      <c r="A1358" s="16"/>
      <c r="C1358"/>
    </row>
    <row r="1359" spans="1:3">
      <c r="A1359" s="16"/>
      <c r="C1359"/>
    </row>
    <row r="1360" spans="1:3">
      <c r="A1360" s="16"/>
      <c r="C1360"/>
    </row>
    <row r="1361" spans="1:3">
      <c r="A1361" s="16"/>
      <c r="C1361"/>
    </row>
    <row r="1362" spans="1:3">
      <c r="A1362" s="16"/>
      <c r="C1362"/>
    </row>
    <row r="1363" spans="1:3">
      <c r="A1363" s="16"/>
      <c r="C1363"/>
    </row>
    <row r="1364" spans="1:3">
      <c r="A1364" s="16"/>
      <c r="C1364"/>
    </row>
    <row r="1365" spans="1:3">
      <c r="A1365" s="16"/>
      <c r="C1365"/>
    </row>
    <row r="1366" spans="1:3">
      <c r="A1366" s="16"/>
      <c r="C1366"/>
    </row>
    <row r="1367" spans="1:3">
      <c r="A1367" s="16"/>
      <c r="C1367"/>
    </row>
    <row r="1368" spans="1:3">
      <c r="A1368" s="16"/>
      <c r="C1368"/>
    </row>
    <row r="1369" spans="1:3">
      <c r="A1369" s="16"/>
      <c r="C1369"/>
    </row>
    <row r="1370" spans="1:3">
      <c r="A1370" s="16"/>
      <c r="C1370"/>
    </row>
    <row r="1371" spans="1:3">
      <c r="A1371" s="16"/>
      <c r="C1371"/>
    </row>
    <row r="1372" spans="1:3">
      <c r="A1372" s="16"/>
      <c r="C1372"/>
    </row>
    <row r="1373" spans="1:3">
      <c r="A1373" s="16"/>
      <c r="C1373"/>
    </row>
    <row r="1374" spans="1:3">
      <c r="A1374" s="16"/>
      <c r="C1374"/>
    </row>
    <row r="1375" spans="1:3">
      <c r="A1375" s="16"/>
      <c r="C1375"/>
    </row>
    <row r="1376" spans="1:3">
      <c r="A1376" s="16"/>
      <c r="C1376"/>
    </row>
    <row r="1377" spans="1:3">
      <c r="A1377" s="16"/>
      <c r="C1377"/>
    </row>
    <row r="1378" spans="1:3">
      <c r="A1378" s="16"/>
      <c r="C1378"/>
    </row>
    <row r="1379" spans="1:3">
      <c r="A1379" s="16"/>
      <c r="C1379"/>
    </row>
    <row r="1380" spans="1:3">
      <c r="A1380" s="16"/>
      <c r="C1380"/>
    </row>
    <row r="1381" spans="1:3">
      <c r="A1381" s="16"/>
      <c r="C1381"/>
    </row>
    <row r="1382" spans="1:3">
      <c r="A1382" s="16"/>
      <c r="C1382"/>
    </row>
    <row r="1383" spans="1:3">
      <c r="A1383" s="16"/>
      <c r="C1383"/>
    </row>
    <row r="1384" spans="1:3">
      <c r="A1384" s="16"/>
      <c r="C1384"/>
    </row>
    <row r="1385" spans="1:3">
      <c r="A1385" s="16"/>
      <c r="C1385"/>
    </row>
    <row r="1386" spans="1:3">
      <c r="A1386" s="16"/>
      <c r="C1386"/>
    </row>
    <row r="1387" spans="1:3">
      <c r="A1387" s="16"/>
      <c r="C1387"/>
    </row>
    <row r="1388" spans="1:3">
      <c r="A1388" s="16"/>
      <c r="C1388"/>
    </row>
    <row r="1389" spans="1:3">
      <c r="A1389" s="16"/>
      <c r="C1389"/>
    </row>
    <row r="1390" spans="1:3">
      <c r="A1390" s="16"/>
      <c r="C1390"/>
    </row>
    <row r="1391" spans="1:3">
      <c r="A1391" s="16"/>
      <c r="C1391"/>
    </row>
    <row r="1392" spans="1:3">
      <c r="A1392" s="16"/>
      <c r="C1392"/>
    </row>
    <row r="1393" spans="1:3">
      <c r="A1393" s="16"/>
      <c r="C1393"/>
    </row>
    <row r="1394" spans="1:3">
      <c r="A1394" s="16"/>
      <c r="C1394"/>
    </row>
    <row r="1395" spans="1:3">
      <c r="A1395" s="16"/>
      <c r="C1395"/>
    </row>
    <row r="1396" spans="1:3">
      <c r="A1396" s="16"/>
      <c r="C1396"/>
    </row>
    <row r="1397" spans="1:3">
      <c r="A1397" s="16"/>
      <c r="C1397"/>
    </row>
    <row r="1398" spans="1:3">
      <c r="A1398" s="16"/>
      <c r="C1398"/>
    </row>
    <row r="1399" spans="1:3">
      <c r="A1399" s="16"/>
      <c r="C1399"/>
    </row>
    <row r="1400" spans="1:3">
      <c r="A1400" s="16"/>
      <c r="C1400"/>
    </row>
    <row r="1401" spans="1:3">
      <c r="A1401" s="16"/>
      <c r="C1401"/>
    </row>
    <row r="1402" spans="1:3">
      <c r="A1402" s="16"/>
      <c r="C1402"/>
    </row>
    <row r="1403" spans="1:3">
      <c r="A1403" s="16"/>
      <c r="C1403"/>
    </row>
    <row r="1404" spans="1:3">
      <c r="A1404" s="16"/>
      <c r="C1404"/>
    </row>
    <row r="1405" spans="1:3">
      <c r="A1405" s="16"/>
      <c r="C1405"/>
    </row>
    <row r="1406" spans="1:3">
      <c r="A1406" s="16"/>
      <c r="C1406"/>
    </row>
    <row r="1407" spans="1:3">
      <c r="A1407" s="16"/>
      <c r="C1407"/>
    </row>
    <row r="1408" spans="1:3">
      <c r="A1408" s="16"/>
      <c r="C1408"/>
    </row>
    <row r="1409" spans="1:3">
      <c r="A1409" s="16"/>
      <c r="C1409"/>
    </row>
    <row r="1410" spans="1:3">
      <c r="A1410" s="16"/>
      <c r="C1410"/>
    </row>
    <row r="1411" spans="1:3">
      <c r="A1411" s="16"/>
      <c r="C1411"/>
    </row>
    <row r="1412" spans="1:3">
      <c r="A1412" s="16"/>
      <c r="C1412"/>
    </row>
    <row r="1413" spans="1:3">
      <c r="A1413" s="16"/>
      <c r="C1413"/>
    </row>
    <row r="1414" spans="1:3">
      <c r="A1414" s="16"/>
      <c r="C1414"/>
    </row>
    <row r="1415" spans="1:3">
      <c r="A1415" s="16"/>
      <c r="C1415"/>
    </row>
    <row r="1416" spans="1:3">
      <c r="A1416" s="16"/>
      <c r="C1416"/>
    </row>
    <row r="1417" spans="1:3">
      <c r="A1417" s="16"/>
      <c r="C1417"/>
    </row>
    <row r="1418" spans="1:3">
      <c r="A1418" s="16"/>
      <c r="C1418"/>
    </row>
    <row r="1419" spans="1:3">
      <c r="A1419" s="16"/>
      <c r="C1419"/>
    </row>
    <row r="1420" spans="1:3">
      <c r="A1420" s="16"/>
      <c r="C1420"/>
    </row>
    <row r="1421" spans="1:3">
      <c r="A1421" s="16"/>
      <c r="C1421"/>
    </row>
    <row r="1422" spans="1:3">
      <c r="A1422" s="16"/>
      <c r="C1422"/>
    </row>
    <row r="1423" spans="1:3">
      <c r="A1423" s="16"/>
      <c r="C1423"/>
    </row>
    <row r="1424" spans="1:3">
      <c r="A1424" s="16"/>
      <c r="C1424"/>
    </row>
    <row r="1425" spans="1:3">
      <c r="A1425" s="16"/>
      <c r="C1425"/>
    </row>
    <row r="1426" spans="1:3">
      <c r="A1426" s="16"/>
      <c r="C1426"/>
    </row>
    <row r="1427" spans="1:3">
      <c r="A1427" s="16"/>
      <c r="C1427"/>
    </row>
    <row r="1428" spans="1:3">
      <c r="A1428" s="16"/>
      <c r="C1428"/>
    </row>
    <row r="1429" spans="1:3">
      <c r="A1429" s="16"/>
      <c r="C1429"/>
    </row>
    <row r="1430" spans="1:3">
      <c r="A1430" s="16"/>
      <c r="C1430"/>
    </row>
    <row r="1431" spans="1:3">
      <c r="A1431" s="16"/>
      <c r="C1431"/>
    </row>
    <row r="1432" spans="1:3">
      <c r="A1432" s="16"/>
      <c r="C1432"/>
    </row>
    <row r="1433" spans="1:3">
      <c r="A1433" s="16"/>
      <c r="C1433"/>
    </row>
    <row r="1434" spans="1:3">
      <c r="A1434" s="16"/>
      <c r="C1434"/>
    </row>
    <row r="1435" spans="1:3">
      <c r="A1435" s="16"/>
      <c r="C1435"/>
    </row>
    <row r="1436" spans="1:3">
      <c r="A1436" s="16"/>
      <c r="C1436"/>
    </row>
    <row r="1437" spans="1:3">
      <c r="A1437" s="16"/>
      <c r="C1437"/>
    </row>
    <row r="1438" spans="1:3">
      <c r="A1438" s="16"/>
      <c r="C1438"/>
    </row>
    <row r="1439" spans="1:3">
      <c r="A1439" s="16"/>
      <c r="C1439"/>
    </row>
    <row r="1440" spans="1:3">
      <c r="A1440" s="16"/>
      <c r="C1440"/>
    </row>
    <row r="1441" spans="1:3">
      <c r="A1441" s="16"/>
      <c r="C1441"/>
    </row>
    <row r="1442" spans="1:3">
      <c r="A1442" s="16"/>
      <c r="C1442"/>
    </row>
    <row r="1443" spans="1:3">
      <c r="A1443" s="16"/>
      <c r="C1443"/>
    </row>
    <row r="1444" spans="1:3">
      <c r="A1444" s="16"/>
      <c r="C1444"/>
    </row>
    <row r="1445" spans="1:3">
      <c r="A1445" s="16"/>
      <c r="C1445"/>
    </row>
    <row r="1446" spans="1:3">
      <c r="A1446" s="16"/>
      <c r="C1446"/>
    </row>
    <row r="1447" spans="1:3">
      <c r="A1447" s="16"/>
      <c r="C1447"/>
    </row>
    <row r="1448" spans="1:3">
      <c r="A1448" s="16"/>
      <c r="C1448"/>
    </row>
    <row r="1449" spans="1:3">
      <c r="A1449" s="16"/>
      <c r="C1449"/>
    </row>
    <row r="1450" spans="1:3">
      <c r="A1450" s="16"/>
      <c r="C1450"/>
    </row>
    <row r="1451" spans="1:3">
      <c r="A1451" s="16"/>
      <c r="C1451"/>
    </row>
    <row r="1452" spans="1:3">
      <c r="A1452" s="16"/>
      <c r="C1452"/>
    </row>
    <row r="1453" spans="1:3">
      <c r="A1453" s="16"/>
      <c r="C1453"/>
    </row>
    <row r="1454" spans="1:3">
      <c r="A1454" s="16"/>
      <c r="C1454"/>
    </row>
    <row r="1455" spans="1:3">
      <c r="A1455" s="16"/>
      <c r="C1455"/>
    </row>
    <row r="1456" spans="1:3">
      <c r="A1456" s="16"/>
      <c r="C1456"/>
    </row>
    <row r="1457" spans="1:3">
      <c r="A1457" s="16"/>
      <c r="C1457"/>
    </row>
    <row r="1458" spans="1:3">
      <c r="A1458" s="16"/>
      <c r="C1458"/>
    </row>
    <row r="1459" spans="1:3">
      <c r="A1459" s="16"/>
      <c r="C1459"/>
    </row>
    <row r="1460" spans="1:3">
      <c r="A1460" s="16"/>
      <c r="C1460"/>
    </row>
    <row r="1461" spans="1:3">
      <c r="A1461" s="16"/>
      <c r="C1461"/>
    </row>
    <row r="1462" spans="1:3">
      <c r="A1462" s="16"/>
      <c r="C1462"/>
    </row>
    <row r="1463" spans="1:3">
      <c r="A1463" s="16"/>
      <c r="C1463"/>
    </row>
    <row r="1464" spans="1:3">
      <c r="A1464" s="16"/>
      <c r="C1464"/>
    </row>
    <row r="1465" spans="1:3">
      <c r="A1465" s="16"/>
      <c r="C1465"/>
    </row>
    <row r="1466" spans="1:3">
      <c r="A1466" s="16"/>
      <c r="C1466"/>
    </row>
    <row r="1467" spans="1:3">
      <c r="A1467" s="16"/>
      <c r="C1467"/>
    </row>
    <row r="1468" spans="1:3">
      <c r="A1468" s="16"/>
      <c r="C1468"/>
    </row>
    <row r="1469" spans="1:3">
      <c r="A1469" s="16"/>
      <c r="C1469"/>
    </row>
    <row r="1470" spans="1:3">
      <c r="A1470" s="16"/>
      <c r="C1470"/>
    </row>
    <row r="1471" spans="1:3">
      <c r="A1471" s="16"/>
      <c r="C1471"/>
    </row>
    <row r="1472" spans="1:3">
      <c r="A1472" s="16"/>
      <c r="C1472"/>
    </row>
    <row r="1473" spans="1:3">
      <c r="A1473" s="16"/>
      <c r="C1473"/>
    </row>
    <row r="1474" spans="1:3">
      <c r="A1474" s="16"/>
      <c r="C1474"/>
    </row>
    <row r="1475" spans="1:3">
      <c r="A1475" s="16"/>
      <c r="C1475"/>
    </row>
    <row r="1476" spans="1:3">
      <c r="A1476" s="16"/>
      <c r="C1476"/>
    </row>
    <row r="1477" spans="1:3">
      <c r="A1477" s="16"/>
      <c r="C1477"/>
    </row>
    <row r="1478" spans="1:3">
      <c r="A1478" s="16"/>
      <c r="C1478"/>
    </row>
    <row r="1479" spans="1:3">
      <c r="A1479" s="16"/>
      <c r="C1479"/>
    </row>
    <row r="1480" spans="1:3">
      <c r="A1480" s="16"/>
      <c r="C1480"/>
    </row>
    <row r="1481" spans="1:3">
      <c r="A1481" s="16"/>
      <c r="C1481"/>
    </row>
    <row r="1482" spans="1:3">
      <c r="A1482" s="16"/>
      <c r="C1482"/>
    </row>
    <row r="1483" spans="1:3">
      <c r="A1483" s="16"/>
      <c r="C1483"/>
    </row>
    <row r="1484" spans="1:3">
      <c r="A1484" s="16"/>
      <c r="C1484"/>
    </row>
    <row r="1485" spans="1:3">
      <c r="A1485" s="16"/>
      <c r="C1485"/>
    </row>
    <row r="1486" spans="1:3">
      <c r="A1486" s="16"/>
      <c r="C1486"/>
    </row>
    <row r="1487" spans="1:3">
      <c r="A1487" s="16"/>
      <c r="C1487"/>
    </row>
    <row r="1488" spans="1:3">
      <c r="A1488" s="16"/>
      <c r="C1488"/>
    </row>
    <row r="1489" spans="1:3">
      <c r="A1489" s="16"/>
      <c r="C1489"/>
    </row>
    <row r="1490" spans="1:3">
      <c r="A1490" s="16"/>
      <c r="C1490"/>
    </row>
    <row r="1491" spans="1:3">
      <c r="A1491" s="16"/>
      <c r="C1491"/>
    </row>
    <row r="1492" spans="1:3">
      <c r="A1492" s="16"/>
      <c r="C1492"/>
    </row>
    <row r="1493" spans="1:3">
      <c r="A1493" s="16"/>
      <c r="C1493"/>
    </row>
    <row r="1494" spans="1:3">
      <c r="A1494" s="16"/>
      <c r="C1494"/>
    </row>
    <row r="1495" spans="1:3">
      <c r="A1495" s="16"/>
      <c r="C1495"/>
    </row>
    <row r="1496" spans="1:3">
      <c r="A1496" s="16"/>
      <c r="C1496"/>
    </row>
    <row r="1497" spans="1:3">
      <c r="A1497" s="16"/>
      <c r="C1497"/>
    </row>
    <row r="1498" spans="1:3">
      <c r="A1498" s="16"/>
      <c r="C1498"/>
    </row>
    <row r="1499" spans="1:3">
      <c r="A1499" s="16"/>
      <c r="C1499"/>
    </row>
    <row r="1500" spans="1:3">
      <c r="A1500" s="16"/>
      <c r="C1500"/>
    </row>
    <row r="1501" spans="1:3">
      <c r="A1501" s="16"/>
      <c r="C1501"/>
    </row>
    <row r="1502" spans="1:3">
      <c r="A1502" s="16"/>
      <c r="C1502"/>
    </row>
    <row r="1503" spans="1:3">
      <c r="A1503" s="16"/>
      <c r="C1503"/>
    </row>
    <row r="1504" spans="1:3">
      <c r="A1504" s="16"/>
      <c r="C1504"/>
    </row>
    <row r="1505" spans="1:3">
      <c r="A1505" s="16"/>
      <c r="C1505"/>
    </row>
    <row r="1506" spans="1:3">
      <c r="A1506" s="16"/>
      <c r="C1506"/>
    </row>
    <row r="1507" spans="1:3">
      <c r="A1507" s="16"/>
      <c r="C1507"/>
    </row>
    <row r="1508" spans="1:3">
      <c r="A1508" s="16"/>
      <c r="C1508"/>
    </row>
    <row r="1509" spans="1:3">
      <c r="A1509" s="16"/>
      <c r="C1509"/>
    </row>
    <row r="1510" spans="1:3">
      <c r="A1510" s="16"/>
      <c r="C1510"/>
    </row>
    <row r="1511" spans="1:3">
      <c r="A1511" s="16"/>
      <c r="C1511"/>
    </row>
    <row r="1512" spans="1:3">
      <c r="A1512" s="16"/>
      <c r="C1512"/>
    </row>
    <row r="1513" spans="1:3">
      <c r="A1513" s="16"/>
      <c r="C1513"/>
    </row>
    <row r="1514" spans="1:3">
      <c r="A1514" s="16"/>
      <c r="C1514"/>
    </row>
    <row r="1515" spans="1:3">
      <c r="A1515" s="16"/>
      <c r="C1515"/>
    </row>
    <row r="1516" spans="1:3">
      <c r="A1516" s="16"/>
      <c r="C1516"/>
    </row>
    <row r="1517" spans="1:3">
      <c r="A1517" s="16"/>
      <c r="C1517"/>
    </row>
    <row r="1518" spans="1:3">
      <c r="A1518" s="16"/>
      <c r="C1518"/>
    </row>
    <row r="1519" spans="1:3">
      <c r="A1519" s="16"/>
      <c r="C1519"/>
    </row>
    <row r="1520" spans="1:3">
      <c r="A1520" s="16"/>
      <c r="C1520"/>
    </row>
    <row r="1521" spans="1:3">
      <c r="A1521" s="16"/>
      <c r="C1521"/>
    </row>
    <row r="1522" spans="1:3">
      <c r="A1522" s="16"/>
      <c r="C1522"/>
    </row>
    <row r="1523" spans="1:3">
      <c r="A1523" s="16"/>
      <c r="C1523"/>
    </row>
    <row r="1524" spans="1:3">
      <c r="A1524" s="16"/>
      <c r="C1524"/>
    </row>
    <row r="1525" spans="1:3">
      <c r="A1525" s="16"/>
      <c r="C1525"/>
    </row>
    <row r="1526" spans="1:3">
      <c r="A1526" s="16"/>
      <c r="C1526"/>
    </row>
    <row r="1527" spans="1:3">
      <c r="A1527" s="16"/>
      <c r="C1527"/>
    </row>
    <row r="1528" spans="1:3">
      <c r="A1528" s="16"/>
      <c r="C1528"/>
    </row>
    <row r="1529" spans="1:3">
      <c r="A1529" s="16"/>
      <c r="C1529"/>
    </row>
    <row r="1530" spans="1:3">
      <c r="A1530" s="16"/>
      <c r="C1530"/>
    </row>
    <row r="1531" spans="1:3">
      <c r="A1531" s="16"/>
      <c r="C1531"/>
    </row>
    <row r="1532" spans="1:3">
      <c r="A1532" s="16"/>
      <c r="C1532"/>
    </row>
    <row r="1533" spans="1:3">
      <c r="A1533" s="16"/>
      <c r="C1533"/>
    </row>
    <row r="1534" spans="1:3">
      <c r="A1534" s="16"/>
      <c r="C1534"/>
    </row>
    <row r="1535" spans="1:3">
      <c r="A1535" s="16"/>
      <c r="C1535"/>
    </row>
    <row r="1536" spans="1:3">
      <c r="A1536" s="16"/>
      <c r="C1536"/>
    </row>
    <row r="1537" spans="1:3">
      <c r="A1537" s="16"/>
      <c r="C1537"/>
    </row>
    <row r="1538" spans="1:3">
      <c r="A1538" s="16"/>
      <c r="C1538"/>
    </row>
    <row r="1539" spans="1:3">
      <c r="A1539" s="16"/>
      <c r="C1539"/>
    </row>
    <row r="1540" spans="1:3">
      <c r="A1540" s="16"/>
      <c r="C1540"/>
    </row>
    <row r="1541" spans="1:3">
      <c r="A1541" s="16"/>
      <c r="C1541"/>
    </row>
    <row r="1542" spans="1:3">
      <c r="A1542" s="16"/>
      <c r="C1542"/>
    </row>
    <row r="1543" spans="1:3">
      <c r="A1543" s="16"/>
      <c r="C1543"/>
    </row>
    <row r="1544" spans="1:3">
      <c r="A1544" s="16"/>
      <c r="C1544"/>
    </row>
    <row r="1545" spans="1:3">
      <c r="A1545" s="16"/>
      <c r="C1545"/>
    </row>
    <row r="1546" spans="1:3">
      <c r="A1546" s="16"/>
      <c r="C1546"/>
    </row>
    <row r="1547" spans="1:3">
      <c r="A1547" s="16"/>
      <c r="C1547"/>
    </row>
    <row r="1548" spans="1:3">
      <c r="A1548" s="16"/>
      <c r="C1548"/>
    </row>
    <row r="1549" spans="1:3">
      <c r="A1549" s="16"/>
      <c r="C1549"/>
    </row>
    <row r="1550" spans="1:3">
      <c r="A1550" s="16"/>
      <c r="C1550"/>
    </row>
    <row r="1551" spans="1:3">
      <c r="A1551" s="16"/>
      <c r="C1551"/>
    </row>
    <row r="1552" spans="1:3">
      <c r="A1552" s="16"/>
      <c r="C1552"/>
    </row>
    <row r="1553" spans="1:3">
      <c r="A1553" s="16"/>
      <c r="C1553"/>
    </row>
    <row r="1554" spans="1:3">
      <c r="A1554" s="16"/>
      <c r="C1554"/>
    </row>
    <row r="1555" spans="1:3">
      <c r="A1555" s="16"/>
      <c r="C1555"/>
    </row>
    <row r="1556" spans="1:3">
      <c r="A1556" s="16"/>
      <c r="C1556"/>
    </row>
    <row r="1557" spans="1:3">
      <c r="A1557" s="16"/>
      <c r="C1557"/>
    </row>
    <row r="1558" spans="1:3">
      <c r="A1558" s="16"/>
      <c r="C1558"/>
    </row>
    <row r="1559" spans="1:3">
      <c r="A1559" s="16"/>
      <c r="C1559"/>
    </row>
    <row r="1560" spans="1:3">
      <c r="A1560" s="16"/>
      <c r="C1560"/>
    </row>
    <row r="1561" spans="1:3">
      <c r="A1561" s="16"/>
      <c r="C1561"/>
    </row>
    <row r="1562" spans="1:3">
      <c r="A1562" s="16"/>
      <c r="C1562"/>
    </row>
    <row r="1563" spans="1:3">
      <c r="A1563" s="16"/>
      <c r="C1563"/>
    </row>
    <row r="1564" spans="1:3">
      <c r="A1564" s="16"/>
      <c r="C1564"/>
    </row>
    <row r="1565" spans="1:3">
      <c r="A1565" s="16"/>
      <c r="C1565"/>
    </row>
    <row r="1566" spans="1:3">
      <c r="A1566" s="16"/>
      <c r="C1566"/>
    </row>
    <row r="1567" spans="1:3">
      <c r="A1567" s="16"/>
      <c r="C1567"/>
    </row>
    <row r="1568" spans="1:3">
      <c r="A1568" s="16"/>
      <c r="C1568"/>
    </row>
    <row r="1569" spans="1:3">
      <c r="A1569" s="16"/>
      <c r="C1569"/>
    </row>
    <row r="1570" spans="1:3">
      <c r="A1570" s="16"/>
      <c r="C1570"/>
    </row>
    <row r="1571" spans="1:3">
      <c r="A1571" s="16"/>
      <c r="C1571"/>
    </row>
    <row r="1572" spans="1:3">
      <c r="A1572" s="16"/>
      <c r="C1572"/>
    </row>
    <row r="1573" spans="1:3">
      <c r="A1573" s="16"/>
      <c r="C1573"/>
    </row>
    <row r="1574" spans="1:3">
      <c r="A1574" s="16"/>
      <c r="C1574"/>
    </row>
    <row r="1575" spans="1:3">
      <c r="A1575" s="16"/>
      <c r="C1575"/>
    </row>
    <row r="1576" spans="1:3">
      <c r="A1576" s="16"/>
      <c r="C1576"/>
    </row>
    <row r="1577" spans="1:3">
      <c r="A1577" s="16"/>
      <c r="C1577"/>
    </row>
    <row r="1578" spans="1:3">
      <c r="A1578" s="16"/>
      <c r="C1578"/>
    </row>
    <row r="1579" spans="1:3">
      <c r="A1579" s="16"/>
      <c r="C1579"/>
    </row>
    <row r="1580" spans="1:3">
      <c r="A1580" s="16"/>
      <c r="C1580"/>
    </row>
    <row r="1581" spans="1:3">
      <c r="A1581" s="16"/>
      <c r="C1581"/>
    </row>
    <row r="1582" spans="1:3">
      <c r="A1582" s="16"/>
      <c r="C1582"/>
    </row>
    <row r="1583" spans="1:3">
      <c r="A1583" s="16"/>
      <c r="C1583"/>
    </row>
    <row r="1584" spans="1:3">
      <c r="A1584" s="16"/>
      <c r="C1584"/>
    </row>
    <row r="1585" spans="1:3">
      <c r="A1585" s="16"/>
      <c r="C1585"/>
    </row>
    <row r="1586" spans="1:3">
      <c r="A1586" s="16"/>
      <c r="C1586"/>
    </row>
    <row r="1587" spans="1:3">
      <c r="A1587" s="16"/>
      <c r="C1587"/>
    </row>
    <row r="1588" spans="1:3">
      <c r="A1588" s="16"/>
      <c r="C1588"/>
    </row>
    <row r="1589" spans="1:3">
      <c r="A1589" s="16"/>
      <c r="C1589"/>
    </row>
    <row r="1590" spans="1:3">
      <c r="A1590" s="16"/>
      <c r="C1590"/>
    </row>
    <row r="1591" spans="1:3">
      <c r="A1591" s="16"/>
      <c r="C1591"/>
    </row>
    <row r="1592" spans="1:3">
      <c r="A1592" s="16"/>
      <c r="C1592"/>
    </row>
    <row r="1593" spans="1:3">
      <c r="A1593" s="16"/>
      <c r="C1593"/>
    </row>
    <row r="1594" spans="1:3">
      <c r="A1594" s="16"/>
      <c r="C1594"/>
    </row>
    <row r="1595" spans="1:3">
      <c r="A1595" s="16"/>
      <c r="C1595"/>
    </row>
    <row r="1596" spans="1:3">
      <c r="A1596" s="16"/>
      <c r="C1596"/>
    </row>
    <row r="1597" spans="1:3">
      <c r="A1597" s="16"/>
      <c r="C1597"/>
    </row>
    <row r="1598" spans="1:3">
      <c r="A1598" s="16"/>
      <c r="C1598"/>
    </row>
    <row r="1599" spans="1:3">
      <c r="A1599" s="16"/>
      <c r="C1599"/>
    </row>
    <row r="1600" spans="1:3">
      <c r="A1600" s="16"/>
      <c r="C1600"/>
    </row>
    <row r="1601" spans="1:3">
      <c r="A1601" s="16"/>
      <c r="C1601"/>
    </row>
    <row r="1602" spans="1:3">
      <c r="A1602" s="16"/>
      <c r="C1602"/>
    </row>
    <row r="1603" spans="1:3">
      <c r="A1603" s="16"/>
      <c r="C1603"/>
    </row>
    <row r="1604" spans="1:3">
      <c r="A1604" s="16"/>
      <c r="C1604"/>
    </row>
    <row r="1605" spans="1:3">
      <c r="A1605" s="16"/>
      <c r="C1605"/>
    </row>
    <row r="1606" spans="1:3">
      <c r="A1606" s="16"/>
      <c r="C1606"/>
    </row>
    <row r="1607" spans="1:3">
      <c r="A1607" s="16"/>
      <c r="C1607"/>
    </row>
    <row r="1608" spans="1:3">
      <c r="A1608" s="16"/>
      <c r="C1608"/>
    </row>
    <row r="1609" spans="1:3">
      <c r="A1609" s="16"/>
      <c r="C1609"/>
    </row>
    <row r="1610" spans="1:3">
      <c r="A1610" s="16"/>
      <c r="C1610"/>
    </row>
    <row r="1611" spans="1:3">
      <c r="A1611" s="16"/>
      <c r="C1611"/>
    </row>
    <row r="1612" spans="1:3">
      <c r="A1612" s="16"/>
      <c r="C1612"/>
    </row>
    <row r="1613" spans="1:3">
      <c r="A1613" s="16"/>
      <c r="C1613"/>
    </row>
    <row r="1614" spans="1:3">
      <c r="A1614" s="16"/>
      <c r="C1614"/>
    </row>
    <row r="1615" spans="1:3">
      <c r="A1615" s="16"/>
      <c r="C1615"/>
    </row>
    <row r="1616" spans="1:3">
      <c r="A1616" s="16"/>
      <c r="C1616"/>
    </row>
    <row r="1617" spans="1:3">
      <c r="A1617" s="16"/>
      <c r="C1617"/>
    </row>
    <row r="1618" spans="1:3">
      <c r="A1618" s="16"/>
      <c r="C1618"/>
    </row>
    <row r="1619" spans="1:3">
      <c r="A1619" s="16"/>
      <c r="C1619"/>
    </row>
    <row r="1620" spans="1:3">
      <c r="A1620" s="16"/>
      <c r="C1620"/>
    </row>
    <row r="1621" spans="1:3">
      <c r="A1621" s="16"/>
      <c r="C1621"/>
    </row>
    <row r="1622" spans="1:3">
      <c r="A1622" s="16"/>
      <c r="C1622"/>
    </row>
    <row r="1623" spans="1:3">
      <c r="A1623" s="16"/>
      <c r="C1623"/>
    </row>
    <row r="1624" spans="1:3">
      <c r="A1624" s="16"/>
      <c r="C1624"/>
    </row>
    <row r="1625" spans="1:3">
      <c r="A1625" s="16"/>
      <c r="C1625"/>
    </row>
    <row r="1626" spans="1:3">
      <c r="A1626" s="16"/>
      <c r="C1626"/>
    </row>
    <row r="1627" spans="1:3">
      <c r="A1627" s="16"/>
      <c r="C1627"/>
    </row>
    <row r="1628" spans="1:3">
      <c r="A1628" s="16"/>
      <c r="C1628"/>
    </row>
    <row r="1629" spans="1:3">
      <c r="A1629" s="16"/>
      <c r="C1629"/>
    </row>
    <row r="1630" spans="1:3">
      <c r="A1630" s="16"/>
      <c r="C1630"/>
    </row>
    <row r="1631" spans="1:3">
      <c r="A1631" s="16"/>
      <c r="C1631"/>
    </row>
    <row r="1632" spans="1:3">
      <c r="A1632" s="16"/>
      <c r="C1632"/>
    </row>
    <row r="1633" spans="1:3">
      <c r="A1633" s="16"/>
      <c r="C1633"/>
    </row>
    <row r="1634" spans="1:3">
      <c r="A1634" s="16"/>
      <c r="C1634"/>
    </row>
    <row r="1635" spans="1:3">
      <c r="A1635" s="16"/>
      <c r="C1635"/>
    </row>
    <row r="1636" spans="1:3">
      <c r="A1636" s="16"/>
      <c r="C1636"/>
    </row>
    <row r="1637" spans="1:3">
      <c r="A1637" s="16"/>
      <c r="C1637"/>
    </row>
    <row r="1638" spans="1:3">
      <c r="A1638" s="16"/>
      <c r="C1638"/>
    </row>
    <row r="1639" spans="1:3">
      <c r="A1639" s="16"/>
      <c r="C1639"/>
    </row>
    <row r="1640" spans="1:3">
      <c r="A1640" s="16"/>
      <c r="C1640"/>
    </row>
    <row r="1641" spans="1:3">
      <c r="A1641" s="16"/>
      <c r="C1641"/>
    </row>
    <row r="1642" spans="1:3">
      <c r="A1642" s="16"/>
      <c r="C1642"/>
    </row>
    <row r="1643" spans="1:3">
      <c r="A1643" s="16"/>
      <c r="C1643"/>
    </row>
    <row r="1644" spans="1:3">
      <c r="A1644" s="16"/>
      <c r="C1644"/>
    </row>
    <row r="1645" spans="1:3">
      <c r="A1645" s="16"/>
      <c r="C1645"/>
    </row>
    <row r="1646" spans="1:3">
      <c r="A1646" s="16"/>
      <c r="C1646"/>
    </row>
    <row r="1647" spans="1:3">
      <c r="A1647" s="16"/>
      <c r="C1647"/>
    </row>
    <row r="1648" spans="1:3">
      <c r="A1648" s="16"/>
      <c r="C1648"/>
    </row>
    <row r="1649" spans="1:3">
      <c r="A1649" s="16"/>
      <c r="C1649"/>
    </row>
    <row r="1650" spans="1:3">
      <c r="A1650" s="16"/>
      <c r="C1650"/>
    </row>
    <row r="1651" spans="1:3">
      <c r="A1651" s="16"/>
      <c r="C1651"/>
    </row>
    <row r="1652" spans="1:3">
      <c r="A1652" s="16"/>
      <c r="C1652"/>
    </row>
    <row r="1653" spans="1:3">
      <c r="A1653" s="16"/>
      <c r="C1653"/>
    </row>
    <row r="1654" spans="1:3">
      <c r="A1654" s="16"/>
      <c r="C1654"/>
    </row>
    <row r="1655" spans="1:3">
      <c r="A1655" s="16"/>
      <c r="C1655"/>
    </row>
    <row r="1656" spans="1:3">
      <c r="A1656" s="16"/>
      <c r="C1656"/>
    </row>
    <row r="1657" spans="1:3">
      <c r="A1657" s="16"/>
      <c r="C1657"/>
    </row>
    <row r="1658" spans="1:3">
      <c r="A1658" s="16"/>
      <c r="C1658"/>
    </row>
    <row r="1659" spans="1:3">
      <c r="A1659" s="16"/>
      <c r="C1659"/>
    </row>
    <row r="1660" spans="1:3">
      <c r="A1660" s="16"/>
      <c r="C1660"/>
    </row>
    <row r="1661" spans="1:3">
      <c r="A1661" s="16"/>
      <c r="C1661"/>
    </row>
    <row r="1662" spans="1:3">
      <c r="A1662" s="16"/>
      <c r="C1662"/>
    </row>
    <row r="1663" spans="1:3">
      <c r="A1663" s="16"/>
      <c r="C1663"/>
    </row>
    <row r="1664" spans="1:3">
      <c r="A1664" s="16"/>
      <c r="C1664"/>
    </row>
    <row r="1665" spans="1:3">
      <c r="A1665" s="16"/>
      <c r="C1665"/>
    </row>
    <row r="1666" spans="1:3">
      <c r="A1666" s="16"/>
      <c r="C1666"/>
    </row>
    <row r="1667" spans="1:3">
      <c r="A1667" s="16"/>
      <c r="C1667"/>
    </row>
    <row r="1668" spans="1:3">
      <c r="A1668" s="16"/>
      <c r="C1668"/>
    </row>
    <row r="1669" spans="1:3">
      <c r="A1669" s="16"/>
      <c r="C1669"/>
    </row>
    <row r="1670" spans="1:3">
      <c r="A1670" s="16"/>
      <c r="C1670"/>
    </row>
    <row r="1671" spans="1:3">
      <c r="A1671" s="16"/>
      <c r="C1671"/>
    </row>
    <row r="1672" spans="1:3">
      <c r="A1672" s="16"/>
      <c r="C1672"/>
    </row>
    <row r="1673" spans="1:3">
      <c r="A1673" s="16"/>
      <c r="C1673"/>
    </row>
    <row r="1674" spans="1:3">
      <c r="A1674" s="16"/>
      <c r="C1674"/>
    </row>
    <row r="1675" spans="1:3">
      <c r="A1675" s="16"/>
      <c r="C1675"/>
    </row>
    <row r="1676" spans="1:3">
      <c r="A1676" s="16"/>
      <c r="C1676"/>
    </row>
    <row r="1677" spans="1:3">
      <c r="A1677" s="16"/>
      <c r="C1677"/>
    </row>
    <row r="1678" spans="1:3">
      <c r="A1678" s="16"/>
      <c r="C1678"/>
    </row>
    <row r="1679" spans="1:3">
      <c r="A1679" s="16"/>
      <c r="C1679"/>
    </row>
    <row r="1680" spans="1:3">
      <c r="A1680" s="16"/>
      <c r="C1680"/>
    </row>
    <row r="1681" spans="1:3">
      <c r="A1681" s="16"/>
      <c r="C1681"/>
    </row>
    <row r="1682" spans="1:3">
      <c r="A1682" s="16"/>
      <c r="C1682"/>
    </row>
    <row r="1683" spans="1:3">
      <c r="A1683" s="16"/>
      <c r="C1683"/>
    </row>
    <row r="1684" spans="1:3">
      <c r="A1684" s="16"/>
      <c r="C1684"/>
    </row>
    <row r="1685" spans="1:3">
      <c r="A1685" s="16"/>
      <c r="C1685"/>
    </row>
    <row r="1686" spans="1:3">
      <c r="A1686" s="16"/>
      <c r="C1686"/>
    </row>
    <row r="1687" spans="1:3">
      <c r="A1687" s="16"/>
      <c r="C1687"/>
    </row>
    <row r="1688" spans="1:3">
      <c r="A1688" s="16"/>
      <c r="C1688"/>
    </row>
    <row r="1689" spans="1:3">
      <c r="A1689" s="16"/>
      <c r="C1689"/>
    </row>
    <row r="1690" spans="1:3">
      <c r="A1690" s="16"/>
      <c r="C1690"/>
    </row>
    <row r="1691" spans="1:3">
      <c r="A1691" s="16"/>
      <c r="C1691"/>
    </row>
    <row r="1692" spans="1:3">
      <c r="A1692" s="16"/>
      <c r="C1692"/>
    </row>
    <row r="1693" spans="1:3">
      <c r="A1693" s="16"/>
      <c r="C1693"/>
    </row>
    <row r="1694" spans="1:3">
      <c r="A1694" s="16"/>
      <c r="C1694"/>
    </row>
    <row r="1695" spans="1:3">
      <c r="A1695" s="16"/>
      <c r="C1695"/>
    </row>
    <row r="1696" spans="1:3">
      <c r="A1696" s="16"/>
      <c r="C1696"/>
    </row>
    <row r="1697" spans="1:3">
      <c r="A1697" s="16"/>
      <c r="C1697"/>
    </row>
    <row r="1698" spans="1:3">
      <c r="A1698" s="16"/>
      <c r="C1698"/>
    </row>
    <row r="1699" spans="1:3">
      <c r="A1699" s="16"/>
      <c r="C1699"/>
    </row>
    <row r="1700" spans="1:3">
      <c r="A1700" s="16"/>
      <c r="C1700"/>
    </row>
    <row r="1701" spans="1:3">
      <c r="A1701" s="16"/>
      <c r="C1701"/>
    </row>
    <row r="1702" spans="1:3">
      <c r="A1702" s="16"/>
      <c r="C1702"/>
    </row>
    <row r="1703" spans="1:3">
      <c r="A1703" s="16"/>
      <c r="C1703"/>
    </row>
    <row r="1704" spans="1:3">
      <c r="A1704" s="16"/>
      <c r="C1704"/>
    </row>
    <row r="1705" spans="1:3">
      <c r="A1705" s="16"/>
      <c r="C1705"/>
    </row>
    <row r="1706" spans="1:3">
      <c r="A1706" s="16"/>
      <c r="C1706"/>
    </row>
    <row r="1707" spans="1:3">
      <c r="A1707" s="16"/>
      <c r="C1707"/>
    </row>
    <row r="1708" spans="1:3">
      <c r="A1708" s="16"/>
      <c r="C1708"/>
    </row>
    <row r="1709" spans="1:3">
      <c r="A1709" s="16"/>
      <c r="C1709"/>
    </row>
    <row r="1710" spans="1:3">
      <c r="A1710" s="16"/>
      <c r="C1710"/>
    </row>
    <row r="1711" spans="1:3">
      <c r="A1711" s="16"/>
      <c r="C1711"/>
    </row>
    <row r="1712" spans="1:3">
      <c r="A1712" s="16"/>
      <c r="C1712"/>
    </row>
    <row r="1713" spans="1:3">
      <c r="A1713" s="16"/>
      <c r="C1713"/>
    </row>
    <row r="1714" spans="1:3">
      <c r="A1714" s="16"/>
      <c r="C1714"/>
    </row>
    <row r="1715" spans="1:3">
      <c r="A1715" s="16"/>
      <c r="C1715"/>
    </row>
    <row r="1716" spans="1:3">
      <c r="A1716" s="16"/>
      <c r="C1716"/>
    </row>
    <row r="1717" spans="1:3">
      <c r="A1717" s="16"/>
      <c r="C1717"/>
    </row>
    <row r="1718" spans="1:3">
      <c r="A1718" s="16"/>
      <c r="C1718"/>
    </row>
    <row r="1719" spans="1:3">
      <c r="A1719" s="16"/>
      <c r="C1719"/>
    </row>
    <row r="1720" spans="1:3">
      <c r="A1720" s="16"/>
      <c r="C1720"/>
    </row>
    <row r="1721" spans="1:3">
      <c r="A1721" s="16"/>
      <c r="C1721"/>
    </row>
    <row r="1722" spans="1:3">
      <c r="A1722" s="16"/>
      <c r="C1722"/>
    </row>
    <row r="1723" spans="1:3">
      <c r="A1723" s="16"/>
      <c r="C1723"/>
    </row>
    <row r="1724" spans="1:3">
      <c r="A1724" s="16"/>
      <c r="C1724"/>
    </row>
    <row r="1725" spans="1:3">
      <c r="A1725" s="16"/>
      <c r="C1725"/>
    </row>
    <row r="1726" spans="1:3">
      <c r="A1726" s="16"/>
      <c r="C1726"/>
    </row>
    <row r="1727" spans="1:3">
      <c r="A1727" s="16"/>
      <c r="C1727"/>
    </row>
    <row r="1728" spans="1:3">
      <c r="A1728" s="16"/>
      <c r="C1728"/>
    </row>
    <row r="1729" spans="1:3">
      <c r="A1729" s="16"/>
      <c r="C1729"/>
    </row>
    <row r="1730" spans="1:3">
      <c r="A1730" s="16"/>
      <c r="C1730"/>
    </row>
    <row r="1731" spans="1:3">
      <c r="A1731" s="16"/>
      <c r="C1731"/>
    </row>
    <row r="1732" spans="1:3">
      <c r="A1732" s="16"/>
      <c r="C1732"/>
    </row>
    <row r="1733" spans="1:3">
      <c r="A1733" s="16"/>
      <c r="C1733"/>
    </row>
    <row r="1734" spans="1:3">
      <c r="A1734" s="16"/>
      <c r="C1734"/>
    </row>
    <row r="1735" spans="1:3">
      <c r="A1735" s="16"/>
      <c r="C1735"/>
    </row>
    <row r="1736" spans="1:3">
      <c r="A1736" s="16"/>
      <c r="C1736"/>
    </row>
    <row r="1737" spans="1:3">
      <c r="A1737" s="16"/>
      <c r="C1737"/>
    </row>
    <row r="1738" spans="1:3">
      <c r="A1738" s="16"/>
      <c r="C1738"/>
    </row>
    <row r="1739" spans="1:3">
      <c r="A1739" s="16"/>
      <c r="C1739"/>
    </row>
    <row r="1740" spans="1:3">
      <c r="A1740" s="16"/>
      <c r="C1740"/>
    </row>
    <row r="1741" spans="1:3">
      <c r="A1741" s="16"/>
      <c r="C1741"/>
    </row>
    <row r="1742" spans="1:3">
      <c r="A1742" s="16"/>
      <c r="C1742"/>
    </row>
    <row r="1743" spans="1:3">
      <c r="A1743" s="16"/>
      <c r="C1743"/>
    </row>
    <row r="1744" spans="1:3">
      <c r="A1744" s="16"/>
      <c r="C1744"/>
    </row>
    <row r="1745" spans="1:3">
      <c r="A1745" s="16"/>
      <c r="C1745"/>
    </row>
    <row r="1746" spans="1:3">
      <c r="A1746" s="16"/>
      <c r="C1746"/>
    </row>
    <row r="1747" spans="1:3">
      <c r="A1747" s="16"/>
      <c r="C1747"/>
    </row>
    <row r="1748" spans="1:3">
      <c r="A1748" s="16"/>
      <c r="C1748"/>
    </row>
    <row r="1749" spans="1:3">
      <c r="A1749" s="16"/>
      <c r="C1749"/>
    </row>
    <row r="1750" spans="1:3">
      <c r="A1750" s="16"/>
      <c r="C1750"/>
    </row>
    <row r="1751" spans="1:3">
      <c r="A1751" s="16"/>
      <c r="C1751"/>
    </row>
    <row r="1752" spans="1:3">
      <c r="A1752" s="16"/>
      <c r="C1752"/>
    </row>
    <row r="1753" spans="1:3">
      <c r="A1753" s="16"/>
      <c r="C1753"/>
    </row>
    <row r="1754" spans="1:3">
      <c r="A1754" s="16"/>
      <c r="C1754"/>
    </row>
    <row r="1755" spans="1:3">
      <c r="A1755" s="16"/>
      <c r="C1755"/>
    </row>
    <row r="1756" spans="1:3">
      <c r="A1756" s="16"/>
      <c r="C1756"/>
    </row>
    <row r="1757" spans="1:3">
      <c r="A1757" s="16"/>
      <c r="C1757"/>
    </row>
    <row r="1758" spans="1:3">
      <c r="A1758" s="16"/>
      <c r="C1758"/>
    </row>
    <row r="1759" spans="1:3">
      <c r="A1759" s="16"/>
      <c r="C1759"/>
    </row>
    <row r="1760" spans="1:3">
      <c r="A1760" s="16"/>
      <c r="C1760"/>
    </row>
    <row r="1761" spans="1:3">
      <c r="A1761" s="16"/>
      <c r="C1761"/>
    </row>
    <row r="1762" spans="1:3">
      <c r="A1762" s="16"/>
      <c r="C1762"/>
    </row>
    <row r="1763" spans="1:3">
      <c r="A1763" s="16"/>
      <c r="C1763"/>
    </row>
    <row r="1764" spans="1:3">
      <c r="A1764" s="16"/>
      <c r="C1764"/>
    </row>
    <row r="1765" spans="1:3">
      <c r="A1765" s="16"/>
      <c r="C1765"/>
    </row>
    <row r="1766" spans="1:3">
      <c r="A1766" s="16"/>
      <c r="C1766"/>
    </row>
    <row r="1767" spans="1:3">
      <c r="A1767" s="16"/>
      <c r="C1767"/>
    </row>
    <row r="1768" spans="1:3">
      <c r="A1768" s="16"/>
      <c r="C1768"/>
    </row>
    <row r="1769" spans="1:3">
      <c r="A1769" s="16"/>
      <c r="C1769"/>
    </row>
    <row r="1770" spans="1:3">
      <c r="A1770" s="16"/>
      <c r="C1770"/>
    </row>
    <row r="1771" spans="1:3">
      <c r="A1771" s="16"/>
      <c r="C1771"/>
    </row>
    <row r="1772" spans="1:3">
      <c r="A1772" s="16"/>
      <c r="C1772"/>
    </row>
    <row r="1773" spans="1:3">
      <c r="A1773" s="16"/>
      <c r="C1773"/>
    </row>
    <row r="1774" spans="1:3">
      <c r="A1774" s="16"/>
      <c r="C1774"/>
    </row>
    <row r="1775" spans="1:3">
      <c r="A1775" s="16"/>
      <c r="C1775"/>
    </row>
    <row r="1776" spans="1:3">
      <c r="A1776" s="16"/>
      <c r="C1776"/>
    </row>
    <row r="1777" spans="1:3">
      <c r="A1777" s="16"/>
      <c r="C1777"/>
    </row>
    <row r="1778" spans="1:3">
      <c r="A1778" s="16"/>
      <c r="C1778"/>
    </row>
    <row r="1779" spans="1:3">
      <c r="A1779" s="16"/>
      <c r="C1779"/>
    </row>
    <row r="1780" spans="1:3">
      <c r="A1780" s="16"/>
      <c r="C1780"/>
    </row>
    <row r="1781" spans="1:3">
      <c r="A1781" s="16"/>
      <c r="C1781"/>
    </row>
    <row r="1782" spans="1:3">
      <c r="A1782" s="16"/>
      <c r="C1782"/>
    </row>
    <row r="1783" spans="1:3">
      <c r="A1783" s="16"/>
      <c r="C1783"/>
    </row>
    <row r="1784" spans="1:3">
      <c r="A1784" s="16"/>
      <c r="C1784"/>
    </row>
    <row r="1785" spans="1:3">
      <c r="A1785" s="16"/>
      <c r="C1785"/>
    </row>
    <row r="1786" spans="1:3">
      <c r="A1786" s="16"/>
      <c r="C1786"/>
    </row>
    <row r="1787" spans="1:3">
      <c r="A1787" s="16"/>
      <c r="C1787"/>
    </row>
    <row r="1788" spans="1:3">
      <c r="A1788" s="16"/>
      <c r="C1788"/>
    </row>
    <row r="1789" spans="1:3">
      <c r="A1789" s="16"/>
      <c r="C1789"/>
    </row>
    <row r="1790" spans="1:3">
      <c r="A1790" s="16"/>
      <c r="C1790"/>
    </row>
    <row r="1791" spans="1:3">
      <c r="A1791" s="16"/>
      <c r="C1791"/>
    </row>
    <row r="1792" spans="1:3">
      <c r="A1792" s="16"/>
      <c r="C1792"/>
    </row>
    <row r="1793" spans="1:3">
      <c r="A1793" s="16"/>
      <c r="C1793"/>
    </row>
    <row r="1794" spans="1:3">
      <c r="A1794" s="16"/>
      <c r="C1794"/>
    </row>
    <row r="1795" spans="1:3">
      <c r="A1795" s="16"/>
      <c r="C1795"/>
    </row>
    <row r="1796" spans="1:3">
      <c r="A1796" s="16"/>
      <c r="C1796"/>
    </row>
    <row r="1797" spans="1:3">
      <c r="A1797" s="16"/>
      <c r="C1797"/>
    </row>
    <row r="1798" spans="1:3">
      <c r="A1798" s="16"/>
      <c r="C1798"/>
    </row>
    <row r="1799" spans="1:3">
      <c r="A1799" s="16"/>
      <c r="C1799"/>
    </row>
    <row r="1800" spans="1:3">
      <c r="A1800" s="16"/>
      <c r="C1800"/>
    </row>
    <row r="1801" spans="1:3">
      <c r="A1801" s="16"/>
      <c r="C1801"/>
    </row>
    <row r="1802" spans="1:3">
      <c r="A1802" s="16"/>
      <c r="C1802"/>
    </row>
    <row r="1803" spans="1:3">
      <c r="A1803" s="16"/>
      <c r="C1803"/>
    </row>
    <row r="1804" spans="1:3">
      <c r="A1804" s="16"/>
      <c r="C1804"/>
    </row>
    <row r="1805" spans="1:3">
      <c r="A1805" s="16"/>
      <c r="C1805"/>
    </row>
    <row r="1806" spans="1:3">
      <c r="A1806" s="16"/>
      <c r="C1806"/>
    </row>
    <row r="1807" spans="1:3">
      <c r="A1807" s="16"/>
      <c r="C1807"/>
    </row>
    <row r="1808" spans="1:3">
      <c r="A1808" s="16"/>
      <c r="C1808"/>
    </row>
    <row r="1809" spans="1:3">
      <c r="A1809" s="16"/>
      <c r="C1809"/>
    </row>
    <row r="1810" spans="1:3">
      <c r="A1810" s="16"/>
      <c r="C1810"/>
    </row>
    <row r="1811" spans="1:3">
      <c r="A1811" s="16"/>
      <c r="C1811"/>
    </row>
    <row r="1812" spans="1:3">
      <c r="A1812" s="16"/>
      <c r="C1812"/>
    </row>
    <row r="1813" spans="1:3">
      <c r="A1813" s="16"/>
      <c r="C1813"/>
    </row>
    <row r="1814" spans="1:3">
      <c r="A1814" s="16"/>
      <c r="C1814"/>
    </row>
    <row r="1815" spans="1:3">
      <c r="A1815" s="16"/>
      <c r="C1815"/>
    </row>
    <row r="1816" spans="1:3">
      <c r="A1816" s="16"/>
      <c r="C1816"/>
    </row>
    <row r="1817" spans="1:3">
      <c r="A1817" s="16"/>
      <c r="C1817"/>
    </row>
    <row r="1818" spans="1:3">
      <c r="A1818" s="16"/>
      <c r="C1818"/>
    </row>
    <row r="1819" spans="1:3">
      <c r="A1819" s="16"/>
      <c r="C1819"/>
    </row>
    <row r="1820" spans="1:3">
      <c r="A1820" s="16"/>
      <c r="C1820"/>
    </row>
    <row r="1821" spans="1:3">
      <c r="A1821" s="16"/>
      <c r="C1821"/>
    </row>
    <row r="1822" spans="1:3">
      <c r="A1822" s="16"/>
      <c r="C1822"/>
    </row>
    <row r="1823" spans="1:3">
      <c r="A1823" s="16"/>
      <c r="C1823"/>
    </row>
    <row r="1824" spans="1:3">
      <c r="A1824" s="16"/>
      <c r="C1824"/>
    </row>
    <row r="1825" spans="1:3">
      <c r="A1825" s="16"/>
      <c r="C1825"/>
    </row>
    <row r="1826" spans="1:3">
      <c r="A1826" s="16"/>
      <c r="C1826"/>
    </row>
    <row r="1827" spans="1:3">
      <c r="A1827" s="16"/>
      <c r="C1827"/>
    </row>
    <row r="1828" spans="1:3">
      <c r="A1828" s="16"/>
      <c r="C1828"/>
    </row>
    <row r="1829" spans="1:3">
      <c r="A1829" s="16"/>
      <c r="C1829"/>
    </row>
    <row r="1830" spans="1:3">
      <c r="A1830" s="16"/>
      <c r="C1830"/>
    </row>
    <row r="1831" spans="1:3">
      <c r="A1831" s="16"/>
      <c r="C1831"/>
    </row>
    <row r="1832" spans="1:3">
      <c r="A1832" s="16"/>
      <c r="C1832"/>
    </row>
    <row r="1833" spans="1:3">
      <c r="A1833" s="16"/>
      <c r="C1833"/>
    </row>
    <row r="1834" spans="1:3">
      <c r="A1834" s="16"/>
      <c r="C1834"/>
    </row>
    <row r="1835" spans="1:3">
      <c r="A1835" s="16"/>
      <c r="C1835"/>
    </row>
    <row r="1836" spans="1:3">
      <c r="A1836" s="16"/>
      <c r="C1836"/>
    </row>
    <row r="1837" spans="1:3">
      <c r="A1837" s="16"/>
      <c r="C1837"/>
    </row>
    <row r="1838" spans="1:3">
      <c r="A1838" s="16"/>
      <c r="C1838"/>
    </row>
    <row r="1839" spans="1:3">
      <c r="A1839" s="16"/>
      <c r="C1839"/>
    </row>
    <row r="1840" spans="1:3">
      <c r="A1840" s="16"/>
      <c r="C1840"/>
    </row>
    <row r="1841" spans="1:3">
      <c r="A1841" s="16"/>
      <c r="C1841"/>
    </row>
    <row r="1842" spans="1:3">
      <c r="A1842" s="16"/>
      <c r="C1842"/>
    </row>
    <row r="1843" spans="1:3">
      <c r="A1843" s="16"/>
      <c r="C1843"/>
    </row>
    <row r="1844" spans="1:3">
      <c r="A1844" s="16"/>
      <c r="C1844"/>
    </row>
    <row r="1845" spans="1:3">
      <c r="A1845" s="16"/>
      <c r="C1845"/>
    </row>
    <row r="1846" spans="1:3">
      <c r="A1846" s="16"/>
      <c r="C1846"/>
    </row>
    <row r="1847" spans="1:3">
      <c r="A1847" s="16"/>
      <c r="C1847"/>
    </row>
    <row r="1848" spans="1:3">
      <c r="A1848" s="16"/>
      <c r="C1848"/>
    </row>
    <row r="1849" spans="1:3">
      <c r="A1849" s="16"/>
      <c r="C1849"/>
    </row>
    <row r="1850" spans="1:3">
      <c r="A1850" s="16"/>
      <c r="C1850"/>
    </row>
    <row r="1851" spans="1:3">
      <c r="A1851" s="16"/>
      <c r="C1851"/>
    </row>
    <row r="1852" spans="1:3">
      <c r="A1852" s="16"/>
      <c r="C1852"/>
    </row>
    <row r="1853" spans="1:3">
      <c r="A1853" s="16"/>
      <c r="C1853"/>
    </row>
    <row r="1854" spans="1:3">
      <c r="A1854" s="16"/>
      <c r="C1854"/>
    </row>
    <row r="1855" spans="1:3">
      <c r="A1855" s="16"/>
      <c r="C1855"/>
    </row>
    <row r="1856" spans="1:3">
      <c r="A1856" s="16"/>
      <c r="C1856"/>
    </row>
    <row r="1857" spans="1:3">
      <c r="A1857" s="16"/>
      <c r="C1857"/>
    </row>
    <row r="1858" spans="1:3">
      <c r="A1858" s="16"/>
      <c r="C1858"/>
    </row>
    <row r="1859" spans="1:3">
      <c r="A1859" s="16"/>
      <c r="C1859"/>
    </row>
    <row r="1860" spans="1:3">
      <c r="A1860" s="16"/>
      <c r="C1860"/>
    </row>
    <row r="1861" spans="1:3">
      <c r="A1861" s="16"/>
      <c r="C1861"/>
    </row>
    <row r="1862" spans="1:3">
      <c r="A1862" s="16"/>
      <c r="C1862"/>
    </row>
    <row r="1863" spans="1:3">
      <c r="A1863" s="16"/>
      <c r="C1863"/>
    </row>
    <row r="1864" spans="1:3">
      <c r="A1864" s="16"/>
      <c r="C1864"/>
    </row>
    <row r="1865" spans="1:3">
      <c r="A1865" s="16"/>
      <c r="C1865"/>
    </row>
    <row r="1866" spans="1:3">
      <c r="A1866" s="16"/>
      <c r="C1866"/>
    </row>
    <row r="1867" spans="1:3">
      <c r="A1867" s="16"/>
      <c r="C1867"/>
    </row>
    <row r="1868" spans="1:3">
      <c r="A1868" s="16"/>
      <c r="C1868"/>
    </row>
    <row r="1869" spans="1:3">
      <c r="A1869" s="16"/>
      <c r="C1869"/>
    </row>
    <row r="1870" spans="1:3">
      <c r="A1870" s="16"/>
      <c r="C1870"/>
    </row>
    <row r="1871" spans="1:3">
      <c r="A1871" s="16"/>
      <c r="C1871"/>
    </row>
    <row r="1872" spans="1:3">
      <c r="A1872" s="16"/>
      <c r="C1872"/>
    </row>
    <row r="1873" spans="1:3">
      <c r="A1873" s="16"/>
      <c r="C1873"/>
    </row>
    <row r="1874" spans="1:3">
      <c r="A1874" s="16"/>
      <c r="C1874"/>
    </row>
    <row r="1875" spans="1:3">
      <c r="A1875" s="16"/>
      <c r="C1875"/>
    </row>
    <row r="1876" spans="1:3">
      <c r="A1876" s="16"/>
      <c r="C1876"/>
    </row>
    <row r="1877" spans="1:3">
      <c r="A1877" s="16"/>
      <c r="C1877"/>
    </row>
    <row r="1878" spans="1:3">
      <c r="A1878" s="16"/>
      <c r="C1878"/>
    </row>
    <row r="1879" spans="1:3">
      <c r="A1879" s="16"/>
      <c r="C1879"/>
    </row>
    <row r="1880" spans="1:3">
      <c r="A1880" s="16"/>
      <c r="C1880"/>
    </row>
    <row r="1881" spans="1:3">
      <c r="A1881" s="16"/>
      <c r="C1881"/>
    </row>
    <row r="1882" spans="1:3">
      <c r="A1882" s="16"/>
      <c r="C1882"/>
    </row>
    <row r="1883" spans="1:3">
      <c r="A1883" s="16"/>
      <c r="C1883"/>
    </row>
    <row r="1884" spans="1:3">
      <c r="A1884" s="16"/>
      <c r="C1884"/>
    </row>
    <row r="1885" spans="1:3">
      <c r="A1885" s="16"/>
      <c r="C1885"/>
    </row>
    <row r="1886" spans="1:3">
      <c r="A1886" s="16"/>
      <c r="C1886"/>
    </row>
    <row r="1887" spans="1:3">
      <c r="A1887" s="16"/>
      <c r="C1887"/>
    </row>
    <row r="1888" spans="1:3">
      <c r="A1888" s="16"/>
      <c r="C1888"/>
    </row>
    <row r="1889" spans="1:3">
      <c r="A1889" s="16"/>
      <c r="C1889"/>
    </row>
    <row r="1890" spans="1:3">
      <c r="A1890" s="16"/>
      <c r="C1890"/>
    </row>
    <row r="1891" spans="1:3">
      <c r="A1891" s="16"/>
      <c r="C1891"/>
    </row>
    <row r="1892" spans="1:3">
      <c r="A1892" s="16"/>
      <c r="C1892"/>
    </row>
    <row r="1893" spans="1:3">
      <c r="A1893" s="16"/>
      <c r="C1893"/>
    </row>
    <row r="1894" spans="1:3">
      <c r="A1894" s="16"/>
      <c r="C1894"/>
    </row>
    <row r="1895" spans="1:3">
      <c r="A1895" s="16"/>
      <c r="C1895"/>
    </row>
    <row r="1896" spans="1:3">
      <c r="A1896" s="16"/>
      <c r="C1896"/>
    </row>
    <row r="1897" spans="1:3">
      <c r="A1897" s="16"/>
      <c r="C1897"/>
    </row>
    <row r="1898" spans="1:3">
      <c r="A1898" s="16"/>
      <c r="C1898"/>
    </row>
    <row r="1899" spans="1:3">
      <c r="A1899" s="16"/>
      <c r="C1899"/>
    </row>
    <row r="1900" spans="1:3">
      <c r="A1900" s="16"/>
      <c r="C1900"/>
    </row>
    <row r="1901" spans="1:3">
      <c r="A1901" s="16"/>
      <c r="C1901"/>
    </row>
    <row r="1902" spans="1:3">
      <c r="A1902" s="16"/>
      <c r="C1902"/>
    </row>
    <row r="1903" spans="1:3">
      <c r="A1903" s="16"/>
      <c r="C1903"/>
    </row>
    <row r="1904" spans="1:3">
      <c r="A1904" s="16"/>
      <c r="C1904"/>
    </row>
    <row r="1905" spans="1:3">
      <c r="A1905" s="16"/>
      <c r="C1905"/>
    </row>
    <row r="1906" spans="1:3">
      <c r="A1906" s="16"/>
      <c r="C1906"/>
    </row>
    <row r="1907" spans="1:3">
      <c r="A1907" s="16"/>
      <c r="C1907"/>
    </row>
    <row r="1908" spans="1:3">
      <c r="A1908" s="16"/>
      <c r="C1908"/>
    </row>
    <row r="1909" spans="1:3">
      <c r="A1909" s="16"/>
      <c r="C1909"/>
    </row>
    <row r="1910" spans="1:3">
      <c r="A1910" s="16"/>
      <c r="C1910"/>
    </row>
    <row r="1911" spans="1:3">
      <c r="A1911" s="16"/>
      <c r="C1911"/>
    </row>
    <row r="1912" spans="1:3">
      <c r="A1912" s="16"/>
      <c r="C1912"/>
    </row>
    <row r="1913" spans="1:3">
      <c r="A1913" s="16"/>
      <c r="C1913"/>
    </row>
    <row r="1914" spans="1:3">
      <c r="A1914" s="16"/>
      <c r="C1914"/>
    </row>
    <row r="1915" spans="1:3">
      <c r="A1915" s="16"/>
      <c r="C1915"/>
    </row>
    <row r="1916" spans="1:3">
      <c r="A1916" s="16"/>
      <c r="C1916"/>
    </row>
    <row r="1917" spans="1:3">
      <c r="A1917" s="16"/>
      <c r="C1917"/>
    </row>
    <row r="1918" spans="1:3">
      <c r="A1918" s="16"/>
      <c r="C1918"/>
    </row>
    <row r="1919" spans="1:3">
      <c r="A1919" s="16"/>
      <c r="C1919"/>
    </row>
    <row r="1920" spans="1:3">
      <c r="A1920" s="16"/>
      <c r="C1920"/>
    </row>
    <row r="1921" spans="1:3">
      <c r="A1921" s="16"/>
      <c r="C1921"/>
    </row>
    <row r="1922" spans="1:3">
      <c r="A1922" s="16"/>
      <c r="C1922"/>
    </row>
    <row r="1923" spans="1:3">
      <c r="A1923" s="16"/>
      <c r="C1923"/>
    </row>
    <row r="1924" spans="1:3">
      <c r="A1924" s="16"/>
      <c r="C1924"/>
    </row>
    <row r="1925" spans="1:3">
      <c r="A1925" s="16"/>
      <c r="C1925"/>
    </row>
    <row r="1926" spans="1:3">
      <c r="A1926" s="16"/>
      <c r="C1926"/>
    </row>
    <row r="1927" spans="1:3">
      <c r="A1927" s="16"/>
      <c r="C1927"/>
    </row>
    <row r="1928" spans="1:3">
      <c r="A1928" s="16"/>
      <c r="C1928"/>
    </row>
    <row r="1929" spans="1:3">
      <c r="A1929" s="16"/>
      <c r="C1929"/>
    </row>
    <row r="1930" spans="1:3">
      <c r="A1930" s="16"/>
      <c r="C1930"/>
    </row>
    <row r="1931" spans="1:3">
      <c r="A1931" s="16"/>
      <c r="C1931"/>
    </row>
    <row r="1932" spans="1:3">
      <c r="A1932" s="16"/>
      <c r="C1932"/>
    </row>
    <row r="1933" spans="1:3">
      <c r="A1933" s="16"/>
      <c r="C1933"/>
    </row>
    <row r="1934" spans="1:3">
      <c r="A1934" s="16"/>
      <c r="C1934"/>
    </row>
    <row r="1935" spans="1:3">
      <c r="A1935" s="16"/>
      <c r="C1935"/>
    </row>
    <row r="1936" spans="1:3">
      <c r="A1936" s="16"/>
      <c r="C1936"/>
    </row>
    <row r="1937" spans="1:3">
      <c r="A1937" s="16"/>
      <c r="C1937"/>
    </row>
    <row r="1938" spans="1:3">
      <c r="A1938" s="16"/>
      <c r="C1938"/>
    </row>
    <row r="1939" spans="1:3">
      <c r="A1939" s="16"/>
      <c r="C1939"/>
    </row>
    <row r="1940" spans="1:3">
      <c r="A1940" s="16"/>
      <c r="C1940"/>
    </row>
    <row r="1941" spans="1:3">
      <c r="A1941" s="16"/>
      <c r="C1941"/>
    </row>
    <row r="1942" spans="1:3">
      <c r="A1942" s="16"/>
      <c r="C1942"/>
    </row>
    <row r="1943" spans="1:3">
      <c r="A1943" s="16"/>
      <c r="C1943"/>
    </row>
    <row r="1944" spans="1:3">
      <c r="A1944" s="16"/>
      <c r="C1944"/>
    </row>
    <row r="1945" spans="1:3">
      <c r="A1945" s="16"/>
      <c r="C1945"/>
    </row>
    <row r="1946" spans="1:3">
      <c r="A1946" s="16"/>
      <c r="C1946"/>
    </row>
    <row r="1947" spans="1:3">
      <c r="A1947" s="16"/>
      <c r="C1947"/>
    </row>
    <row r="1948" spans="1:3">
      <c r="A1948" s="16"/>
      <c r="C1948"/>
    </row>
    <row r="1949" spans="1:3">
      <c r="A1949" s="16"/>
      <c r="C1949"/>
    </row>
    <row r="1950" spans="1:3">
      <c r="A1950" s="16"/>
      <c r="C1950"/>
    </row>
    <row r="1951" spans="1:3">
      <c r="A1951" s="16"/>
      <c r="C1951"/>
    </row>
    <row r="1952" spans="1:3">
      <c r="A1952" s="16"/>
      <c r="C1952"/>
    </row>
    <row r="1953" spans="1:3">
      <c r="A1953" s="16"/>
      <c r="C1953"/>
    </row>
    <row r="1954" spans="1:3">
      <c r="A1954" s="16"/>
      <c r="C1954"/>
    </row>
    <row r="1955" spans="1:3">
      <c r="A1955" s="16"/>
      <c r="C1955"/>
    </row>
    <row r="1956" spans="1:3">
      <c r="A1956" s="16"/>
      <c r="C1956"/>
    </row>
    <row r="1957" spans="1:3">
      <c r="A1957" s="16"/>
      <c r="C1957"/>
    </row>
    <row r="1958" spans="1:3">
      <c r="A1958" s="16"/>
      <c r="C1958"/>
    </row>
    <row r="1959" spans="1:3">
      <c r="A1959" s="16"/>
      <c r="C1959"/>
    </row>
    <row r="1960" spans="1:3">
      <c r="A1960" s="16"/>
      <c r="C1960"/>
    </row>
    <row r="1961" spans="1:3">
      <c r="A1961" s="16"/>
      <c r="C1961"/>
    </row>
    <row r="1962" spans="1:3">
      <c r="A1962" s="16"/>
      <c r="C1962"/>
    </row>
    <row r="1963" spans="1:3">
      <c r="A1963" s="16"/>
      <c r="C1963"/>
    </row>
    <row r="1964" spans="1:3">
      <c r="A1964" s="16"/>
      <c r="C1964"/>
    </row>
    <row r="1965" spans="1:3">
      <c r="A1965" s="16"/>
      <c r="C1965"/>
    </row>
    <row r="1966" spans="1:3">
      <c r="A1966" s="16"/>
      <c r="C1966"/>
    </row>
    <row r="1967" spans="1:3">
      <c r="A1967" s="16"/>
      <c r="C1967"/>
    </row>
    <row r="1968" spans="1:3">
      <c r="A1968" s="16"/>
      <c r="C1968"/>
    </row>
    <row r="1969" spans="1:3">
      <c r="A1969" s="16"/>
      <c r="C1969"/>
    </row>
    <row r="1970" spans="1:3">
      <c r="A1970" s="16"/>
      <c r="C1970"/>
    </row>
    <row r="1971" spans="1:3">
      <c r="A1971" s="16"/>
      <c r="C1971"/>
    </row>
    <row r="1972" spans="1:3">
      <c r="A1972" s="16"/>
      <c r="C1972"/>
    </row>
    <row r="1973" spans="1:3">
      <c r="A1973" s="16"/>
      <c r="C1973"/>
    </row>
    <row r="1974" spans="1:3">
      <c r="A1974" s="16"/>
      <c r="C1974"/>
    </row>
    <row r="1975" spans="1:3">
      <c r="A1975" s="16"/>
      <c r="C1975"/>
    </row>
    <row r="1976" spans="1:3">
      <c r="A1976" s="16"/>
      <c r="C1976"/>
    </row>
    <row r="1977" spans="1:3">
      <c r="A1977" s="16"/>
      <c r="C1977"/>
    </row>
    <row r="1978" spans="1:3">
      <c r="A1978" s="16"/>
      <c r="C1978"/>
    </row>
    <row r="1979" spans="1:3">
      <c r="A1979" s="16"/>
      <c r="C1979"/>
    </row>
    <row r="1980" spans="1:3">
      <c r="A1980" s="16"/>
      <c r="C1980"/>
    </row>
    <row r="1981" spans="1:3">
      <c r="A1981" s="16"/>
      <c r="C1981"/>
    </row>
    <row r="1982" spans="1:3">
      <c r="A1982" s="16"/>
      <c r="C1982"/>
    </row>
    <row r="1983" spans="1:3">
      <c r="A1983" s="16"/>
      <c r="C1983"/>
    </row>
    <row r="1984" spans="1:3">
      <c r="A1984" s="16"/>
      <c r="C1984"/>
    </row>
    <row r="1985" spans="1:3">
      <c r="A1985" s="16"/>
      <c r="C1985"/>
    </row>
    <row r="1986" spans="1:3">
      <c r="A1986" s="16"/>
      <c r="C1986"/>
    </row>
    <row r="1987" spans="1:3">
      <c r="A1987" s="16"/>
      <c r="C1987"/>
    </row>
    <row r="1988" spans="1:3">
      <c r="A1988" s="16"/>
      <c r="C1988"/>
    </row>
    <row r="1989" spans="1:3">
      <c r="A1989" s="16"/>
      <c r="C1989"/>
    </row>
    <row r="1990" spans="1:3">
      <c r="A1990" s="16"/>
      <c r="C1990"/>
    </row>
    <row r="1991" spans="1:3">
      <c r="A1991" s="16"/>
      <c r="C1991"/>
    </row>
    <row r="1992" spans="1:3">
      <c r="A1992" s="16"/>
      <c r="C1992"/>
    </row>
    <row r="1993" spans="1:3">
      <c r="A1993" s="16"/>
      <c r="C1993"/>
    </row>
    <row r="1994" spans="1:3">
      <c r="A1994" s="16"/>
      <c r="C1994"/>
    </row>
    <row r="1995" spans="1:3">
      <c r="A1995" s="16"/>
      <c r="C1995"/>
    </row>
    <row r="1996" spans="1:3">
      <c r="A1996" s="16"/>
      <c r="C1996"/>
    </row>
    <row r="1997" spans="1:3">
      <c r="A1997" s="16"/>
      <c r="C1997"/>
    </row>
    <row r="1998" spans="1:3">
      <c r="A1998" s="16"/>
      <c r="C1998"/>
    </row>
    <row r="1999" spans="1:3">
      <c r="A1999" s="16"/>
      <c r="C1999"/>
    </row>
    <row r="2000" spans="1:3">
      <c r="A2000" s="16"/>
      <c r="C2000"/>
    </row>
    <row r="2001" spans="1:3">
      <c r="A2001" s="16"/>
      <c r="C2001"/>
    </row>
    <row r="2002" spans="1:3">
      <c r="A2002" s="16"/>
      <c r="C2002"/>
    </row>
    <row r="2003" spans="1:3">
      <c r="A2003" s="16"/>
      <c r="C2003"/>
    </row>
    <row r="2004" spans="1:3">
      <c r="A2004" s="16"/>
      <c r="C2004"/>
    </row>
    <row r="2005" spans="1:3">
      <c r="A2005" s="16"/>
      <c r="C2005"/>
    </row>
    <row r="2006" spans="1:3">
      <c r="A2006" s="16"/>
      <c r="C2006"/>
    </row>
    <row r="2007" spans="1:3">
      <c r="A2007" s="16"/>
      <c r="C2007"/>
    </row>
    <row r="2008" spans="1:3">
      <c r="A2008" s="16"/>
      <c r="C2008"/>
    </row>
    <row r="2009" spans="1:3">
      <c r="A2009" s="16"/>
      <c r="C2009"/>
    </row>
    <row r="2010" spans="1:3">
      <c r="A2010" s="16"/>
      <c r="C2010"/>
    </row>
    <row r="2011" spans="1:3">
      <c r="A2011" s="16"/>
      <c r="C2011"/>
    </row>
    <row r="2012" spans="1:3">
      <c r="A2012" s="16"/>
      <c r="C2012"/>
    </row>
    <row r="2013" spans="1:3">
      <c r="A2013" s="16"/>
      <c r="C2013"/>
    </row>
    <row r="2014" spans="1:3">
      <c r="A2014" s="16"/>
      <c r="C2014"/>
    </row>
    <row r="2015" spans="1:3">
      <c r="A2015" s="16"/>
      <c r="C2015"/>
    </row>
    <row r="2016" spans="1:3">
      <c r="A2016" s="16"/>
      <c r="C2016"/>
    </row>
    <row r="2017" spans="1:3">
      <c r="A2017" s="16"/>
      <c r="C2017"/>
    </row>
    <row r="2018" spans="1:3">
      <c r="A2018" s="16"/>
      <c r="C2018"/>
    </row>
    <row r="2019" spans="1:3">
      <c r="A2019" s="16"/>
      <c r="C2019"/>
    </row>
    <row r="2020" spans="1:3">
      <c r="A2020" s="16"/>
      <c r="C2020"/>
    </row>
    <row r="2021" spans="1:3">
      <c r="A2021" s="16"/>
      <c r="C2021"/>
    </row>
    <row r="2022" spans="1:3">
      <c r="A2022" s="16"/>
      <c r="C2022"/>
    </row>
    <row r="2023" spans="1:3">
      <c r="A2023" s="16"/>
      <c r="C2023"/>
    </row>
    <row r="2024" spans="1:3">
      <c r="A2024" s="16"/>
      <c r="C2024"/>
    </row>
    <row r="2025" spans="1:3">
      <c r="A2025" s="16"/>
      <c r="C2025"/>
    </row>
    <row r="2026" spans="1:3">
      <c r="A2026" s="16"/>
      <c r="C2026"/>
    </row>
    <row r="2027" spans="1:3">
      <c r="A2027" s="16"/>
      <c r="C2027"/>
    </row>
    <row r="2028" spans="1:3">
      <c r="A2028" s="16"/>
      <c r="C2028"/>
    </row>
    <row r="2029" spans="1:3">
      <c r="A2029" s="16"/>
      <c r="C2029"/>
    </row>
    <row r="2030" spans="1:3">
      <c r="A2030" s="16"/>
      <c r="C2030"/>
    </row>
    <row r="2031" spans="1:3">
      <c r="A2031" s="16"/>
      <c r="C2031"/>
    </row>
    <row r="2032" spans="1:3">
      <c r="A2032" s="16"/>
      <c r="C2032"/>
    </row>
    <row r="2033" spans="1:3">
      <c r="A2033" s="16"/>
      <c r="C2033"/>
    </row>
    <row r="2034" spans="1:3">
      <c r="A2034" s="16"/>
      <c r="C2034"/>
    </row>
    <row r="2035" spans="1:3">
      <c r="A2035" s="16"/>
      <c r="C2035"/>
    </row>
    <row r="2036" spans="1:3">
      <c r="A2036" s="16"/>
      <c r="C2036"/>
    </row>
    <row r="2037" spans="1:3">
      <c r="A2037" s="16"/>
      <c r="C2037"/>
    </row>
    <row r="2038" spans="1:3">
      <c r="A2038" s="16"/>
      <c r="C2038"/>
    </row>
    <row r="2039" spans="1:3">
      <c r="A2039" s="16"/>
      <c r="C2039"/>
    </row>
    <row r="2040" spans="1:3">
      <c r="A2040" s="16"/>
      <c r="C2040"/>
    </row>
    <row r="2041" spans="1:3">
      <c r="A2041" s="16"/>
      <c r="C2041"/>
    </row>
    <row r="2042" spans="1:3">
      <c r="A2042" s="16"/>
      <c r="C2042"/>
    </row>
    <row r="2043" spans="1:3">
      <c r="A2043" s="16"/>
      <c r="C2043"/>
    </row>
    <row r="2044" spans="1:3">
      <c r="A2044" s="16"/>
      <c r="C2044"/>
    </row>
    <row r="2045" spans="1:3">
      <c r="A2045" s="16"/>
      <c r="C2045"/>
    </row>
    <row r="2046" spans="1:3">
      <c r="A2046" s="16"/>
      <c r="C2046"/>
    </row>
    <row r="2047" spans="1:3">
      <c r="A2047" s="16"/>
      <c r="C2047"/>
    </row>
    <row r="2048" spans="1:3">
      <c r="A2048" s="16"/>
      <c r="C2048"/>
    </row>
    <row r="2049" spans="1:3">
      <c r="A2049" s="16"/>
      <c r="C2049"/>
    </row>
    <row r="2050" spans="1:3">
      <c r="A2050" s="16"/>
      <c r="C2050"/>
    </row>
    <row r="2051" spans="1:3">
      <c r="A2051" s="16"/>
      <c r="C2051"/>
    </row>
    <row r="2052" spans="1:3">
      <c r="A2052" s="16"/>
      <c r="C2052"/>
    </row>
    <row r="2053" spans="1:3">
      <c r="A2053" s="16"/>
      <c r="C2053"/>
    </row>
    <row r="2054" spans="1:3">
      <c r="A2054" s="16"/>
      <c r="C2054"/>
    </row>
    <row r="2055" spans="1:3">
      <c r="A2055" s="16"/>
      <c r="C2055"/>
    </row>
    <row r="2056" spans="1:3">
      <c r="A2056" s="16"/>
      <c r="C2056"/>
    </row>
    <row r="2057" spans="1:3">
      <c r="A2057" s="16"/>
      <c r="C2057"/>
    </row>
    <row r="2058" spans="1:3">
      <c r="A2058" s="16"/>
      <c r="C2058"/>
    </row>
    <row r="2059" spans="1:3">
      <c r="A2059" s="16"/>
      <c r="C2059"/>
    </row>
    <row r="2060" spans="1:3">
      <c r="A2060" s="16"/>
      <c r="C2060"/>
    </row>
    <row r="2061" spans="1:3">
      <c r="A2061" s="16"/>
      <c r="C2061"/>
    </row>
    <row r="2062" spans="1:3">
      <c r="A2062" s="16"/>
      <c r="C2062"/>
    </row>
    <row r="2063" spans="1:3">
      <c r="A2063" s="16"/>
      <c r="C2063"/>
    </row>
    <row r="2064" spans="1:3">
      <c r="A2064" s="16"/>
      <c r="C2064"/>
    </row>
    <row r="2065" spans="1:3">
      <c r="A2065" s="16"/>
      <c r="C2065"/>
    </row>
    <row r="2066" spans="1:3">
      <c r="A2066" s="16"/>
      <c r="C2066"/>
    </row>
    <row r="2067" spans="1:3">
      <c r="A2067" s="16"/>
      <c r="C2067"/>
    </row>
    <row r="2068" spans="1:3">
      <c r="A2068" s="16"/>
      <c r="C2068"/>
    </row>
    <row r="2069" spans="1:3">
      <c r="A2069" s="16"/>
      <c r="C2069"/>
    </row>
    <row r="2070" spans="1:3">
      <c r="A2070" s="16"/>
      <c r="C2070"/>
    </row>
    <row r="2071" spans="1:3">
      <c r="A2071" s="16"/>
      <c r="C2071"/>
    </row>
    <row r="2072" spans="1:3">
      <c r="A2072" s="16"/>
      <c r="C2072"/>
    </row>
    <row r="2073" spans="1:3">
      <c r="A2073" s="16"/>
      <c r="C2073"/>
    </row>
    <row r="2074" spans="1:3">
      <c r="A2074" s="16"/>
      <c r="C2074"/>
    </row>
    <row r="2075" spans="1:3">
      <c r="A2075" s="16"/>
      <c r="C2075"/>
    </row>
    <row r="2076" spans="1:3">
      <c r="A2076" s="16"/>
      <c r="C2076"/>
    </row>
    <row r="2077" spans="1:3">
      <c r="A2077" s="16"/>
      <c r="C2077"/>
    </row>
    <row r="2078" spans="1:3">
      <c r="A2078" s="16"/>
      <c r="C2078"/>
    </row>
    <row r="2079" spans="1:3">
      <c r="A2079" s="16"/>
      <c r="C2079"/>
    </row>
    <row r="2080" spans="1:3">
      <c r="A2080" s="16"/>
      <c r="C2080"/>
    </row>
    <row r="2081" spans="1:3">
      <c r="A2081" s="16"/>
      <c r="C2081"/>
    </row>
    <row r="2082" spans="1:3">
      <c r="A2082" s="16"/>
      <c r="C2082"/>
    </row>
    <row r="2083" spans="1:3">
      <c r="A2083" s="16"/>
      <c r="C2083"/>
    </row>
    <row r="2084" spans="1:3">
      <c r="A2084" s="16"/>
      <c r="C2084"/>
    </row>
    <row r="2085" spans="1:3">
      <c r="A2085" s="16"/>
      <c r="C2085"/>
    </row>
    <row r="2086" spans="1:3">
      <c r="A2086" s="16"/>
      <c r="C2086"/>
    </row>
    <row r="2087" spans="1:3">
      <c r="A2087" s="16"/>
      <c r="C2087"/>
    </row>
    <row r="2088" spans="1:3">
      <c r="A2088" s="16"/>
      <c r="C2088"/>
    </row>
    <row r="2089" spans="1:3">
      <c r="A2089" s="16"/>
      <c r="C2089"/>
    </row>
    <row r="2090" spans="1:3">
      <c r="A2090" s="16"/>
      <c r="C2090"/>
    </row>
    <row r="2091" spans="1:3">
      <c r="A2091" s="16"/>
      <c r="C2091"/>
    </row>
    <row r="2092" spans="1:3">
      <c r="A2092" s="16"/>
      <c r="C2092"/>
    </row>
    <row r="2093" spans="1:3">
      <c r="A2093" s="16"/>
      <c r="C2093"/>
    </row>
    <row r="2094" spans="1:3">
      <c r="A2094" s="16"/>
      <c r="C2094"/>
    </row>
    <row r="2095" spans="1:3">
      <c r="A2095" s="16"/>
      <c r="C2095"/>
    </row>
    <row r="2096" spans="1:3">
      <c r="A2096" s="16"/>
      <c r="C2096"/>
    </row>
    <row r="2097" spans="1:3">
      <c r="A2097" s="16"/>
      <c r="C2097"/>
    </row>
    <row r="2098" spans="1:3">
      <c r="A2098" s="16"/>
      <c r="C2098"/>
    </row>
    <row r="2099" spans="1:3">
      <c r="A2099" s="16"/>
      <c r="C2099"/>
    </row>
    <row r="2100" spans="1:3">
      <c r="A2100" s="16"/>
      <c r="C2100"/>
    </row>
    <row r="2101" spans="1:3">
      <c r="A2101" s="16"/>
      <c r="C2101"/>
    </row>
    <row r="2102" spans="1:3">
      <c r="A2102" s="16"/>
      <c r="C2102"/>
    </row>
    <row r="2103" spans="1:3">
      <c r="A2103" s="16"/>
      <c r="C2103"/>
    </row>
    <row r="2104" spans="1:3">
      <c r="A2104" s="16"/>
      <c r="C2104"/>
    </row>
    <row r="2105" spans="1:3">
      <c r="A2105" s="16"/>
      <c r="C2105"/>
    </row>
    <row r="2106" spans="1:3">
      <c r="A2106" s="16"/>
      <c r="C2106"/>
    </row>
    <row r="2107" spans="1:3">
      <c r="A2107" s="16"/>
      <c r="C2107"/>
    </row>
    <row r="2108" spans="1:3">
      <c r="A2108" s="16"/>
      <c r="C2108"/>
    </row>
    <row r="2109" spans="1:3">
      <c r="A2109" s="16"/>
      <c r="C2109"/>
    </row>
    <row r="2110" spans="1:3">
      <c r="A2110" s="16"/>
      <c r="C2110"/>
    </row>
    <row r="2111" spans="1:3">
      <c r="A2111" s="16"/>
      <c r="C2111"/>
    </row>
    <row r="2112" spans="1:3">
      <c r="A2112" s="16"/>
      <c r="C2112"/>
    </row>
    <row r="2113" spans="1:3">
      <c r="A2113" s="16"/>
      <c r="C2113"/>
    </row>
    <row r="2114" spans="1:3">
      <c r="A2114" s="16"/>
      <c r="C2114"/>
    </row>
    <row r="2115" spans="1:3">
      <c r="A2115" s="16"/>
      <c r="C2115"/>
    </row>
    <row r="2116" spans="1:3">
      <c r="A2116" s="16"/>
      <c r="C2116"/>
    </row>
    <row r="2117" spans="1:3">
      <c r="A2117" s="16"/>
      <c r="C2117"/>
    </row>
    <row r="2118" spans="1:3">
      <c r="A2118" s="16"/>
      <c r="C2118"/>
    </row>
    <row r="2119" spans="1:3">
      <c r="A2119" s="16"/>
      <c r="C2119"/>
    </row>
    <row r="2120" spans="1:3">
      <c r="A2120" s="16"/>
      <c r="C2120"/>
    </row>
    <row r="2121" spans="1:3">
      <c r="A2121" s="16"/>
      <c r="C2121"/>
    </row>
    <row r="2122" spans="1:3">
      <c r="A2122" s="16"/>
      <c r="C2122"/>
    </row>
    <row r="2123" spans="1:3">
      <c r="A2123" s="16"/>
      <c r="C2123"/>
    </row>
    <row r="2124" spans="1:3">
      <c r="A2124" s="16"/>
      <c r="C2124"/>
    </row>
    <row r="2125" spans="1:3">
      <c r="A2125" s="16"/>
      <c r="C2125"/>
    </row>
    <row r="2126" spans="1:3">
      <c r="A2126" s="16"/>
      <c r="C2126"/>
    </row>
    <row r="2127" spans="1:3">
      <c r="A2127" s="16"/>
      <c r="C2127"/>
    </row>
    <row r="2128" spans="1:3">
      <c r="A2128" s="16"/>
      <c r="C2128"/>
    </row>
    <row r="2129" spans="1:3">
      <c r="A2129" s="16"/>
      <c r="C2129"/>
    </row>
    <row r="2130" spans="1:3">
      <c r="A2130" s="16"/>
      <c r="C2130"/>
    </row>
    <row r="2131" spans="1:3">
      <c r="A2131" s="16"/>
      <c r="C2131"/>
    </row>
    <row r="2132" spans="1:3">
      <c r="A2132" s="16"/>
      <c r="C2132"/>
    </row>
    <row r="2133" spans="1:3">
      <c r="A2133" s="16"/>
      <c r="C2133"/>
    </row>
    <row r="2134" spans="1:3">
      <c r="A2134" s="16"/>
      <c r="C2134"/>
    </row>
    <row r="2135" spans="1:3">
      <c r="A2135" s="16"/>
      <c r="C2135"/>
    </row>
    <row r="2136" spans="1:3">
      <c r="A2136" s="16"/>
      <c r="C2136"/>
    </row>
    <row r="2137" spans="1:3">
      <c r="A2137" s="16"/>
      <c r="C2137"/>
    </row>
    <row r="2138" spans="1:3">
      <c r="A2138" s="16"/>
      <c r="C2138"/>
    </row>
    <row r="2139" spans="1:3">
      <c r="A2139" s="16"/>
      <c r="C2139"/>
    </row>
    <row r="2140" spans="1:3">
      <c r="A2140" s="16"/>
      <c r="C2140"/>
    </row>
    <row r="2141" spans="1:3">
      <c r="A2141" s="16"/>
      <c r="C2141"/>
    </row>
    <row r="2142" spans="1:3">
      <c r="A2142" s="16"/>
      <c r="C2142"/>
    </row>
    <row r="2143" spans="1:3">
      <c r="A2143" s="16"/>
      <c r="C2143"/>
    </row>
    <row r="2144" spans="1:3">
      <c r="A2144" s="16"/>
      <c r="C2144"/>
    </row>
    <row r="2145" spans="1:3">
      <c r="A2145" s="16"/>
      <c r="C2145"/>
    </row>
    <row r="2146" spans="1:3">
      <c r="A2146" s="16"/>
      <c r="C2146"/>
    </row>
    <row r="2147" spans="1:3">
      <c r="A2147" s="16"/>
      <c r="C2147"/>
    </row>
    <row r="2148" spans="1:3">
      <c r="A2148" s="16"/>
      <c r="C2148"/>
    </row>
    <row r="2149" spans="1:3">
      <c r="A2149" s="16"/>
      <c r="C2149"/>
    </row>
    <row r="2150" spans="1:3">
      <c r="A2150" s="16"/>
      <c r="C2150"/>
    </row>
    <row r="2151" spans="1:3">
      <c r="A2151" s="16"/>
      <c r="C2151"/>
    </row>
    <row r="2152" spans="1:3">
      <c r="A2152" s="16"/>
      <c r="C2152"/>
    </row>
    <row r="2153" spans="1:3">
      <c r="A2153" s="16"/>
      <c r="C2153"/>
    </row>
    <row r="2154" spans="1:3">
      <c r="A2154" s="16"/>
      <c r="C2154"/>
    </row>
    <row r="2155" spans="1:3">
      <c r="A2155" s="16"/>
      <c r="C2155"/>
    </row>
    <row r="2156" spans="1:3">
      <c r="A2156" s="16"/>
      <c r="C2156"/>
    </row>
    <row r="2157" spans="1:3">
      <c r="A2157" s="16"/>
      <c r="C2157"/>
    </row>
    <row r="2158" spans="1:3">
      <c r="A2158" s="16"/>
      <c r="C2158"/>
    </row>
    <row r="2159" spans="1:3">
      <c r="A2159" s="16"/>
      <c r="C2159"/>
    </row>
    <row r="2160" spans="1:3">
      <c r="A2160" s="16"/>
      <c r="C2160"/>
    </row>
    <row r="2161" spans="1:3">
      <c r="A2161" s="16"/>
      <c r="C2161"/>
    </row>
    <row r="2162" spans="1:3">
      <c r="A2162" s="16"/>
      <c r="C2162"/>
    </row>
    <row r="2163" spans="1:3">
      <c r="A2163" s="16"/>
      <c r="C2163"/>
    </row>
    <row r="2164" spans="1:3">
      <c r="A2164" s="16"/>
      <c r="C2164"/>
    </row>
    <row r="2165" spans="1:3">
      <c r="A2165" s="16"/>
      <c r="C2165"/>
    </row>
    <row r="2166" spans="1:3">
      <c r="A2166" s="16"/>
      <c r="C2166"/>
    </row>
    <row r="2167" spans="1:3">
      <c r="A2167" s="16"/>
      <c r="C2167"/>
    </row>
    <row r="2168" spans="1:3">
      <c r="A2168" s="16"/>
      <c r="C2168"/>
    </row>
    <row r="2169" spans="1:3">
      <c r="A2169" s="16"/>
      <c r="C2169"/>
    </row>
    <row r="2170" spans="1:3">
      <c r="A2170" s="16"/>
      <c r="C2170"/>
    </row>
    <row r="2171" spans="1:3">
      <c r="A2171" s="16"/>
      <c r="C2171"/>
    </row>
    <row r="2172" spans="1:3">
      <c r="A2172" s="16"/>
      <c r="C2172"/>
    </row>
    <row r="2173" spans="1:3">
      <c r="A2173" s="16"/>
      <c r="C2173"/>
    </row>
    <row r="2174" spans="1:3">
      <c r="A2174" s="16"/>
      <c r="C2174"/>
    </row>
    <row r="2175" spans="1:3">
      <c r="A2175" s="16"/>
      <c r="C2175"/>
    </row>
    <row r="2176" spans="1:3">
      <c r="A2176" s="16"/>
      <c r="C2176"/>
    </row>
    <row r="2177" spans="1:3">
      <c r="A2177" s="16"/>
      <c r="C2177"/>
    </row>
    <row r="2178" spans="1:3">
      <c r="A2178" s="16"/>
      <c r="C2178"/>
    </row>
    <row r="2179" spans="1:3">
      <c r="A2179" s="16"/>
      <c r="C2179"/>
    </row>
    <row r="2180" spans="1:3">
      <c r="A2180" s="16"/>
      <c r="C2180"/>
    </row>
    <row r="2181" spans="1:3">
      <c r="A2181" s="16"/>
      <c r="C2181"/>
    </row>
    <row r="2182" spans="1:3">
      <c r="A2182" s="16"/>
      <c r="C2182"/>
    </row>
    <row r="2183" spans="1:3">
      <c r="A2183" s="16"/>
      <c r="C2183"/>
    </row>
    <row r="2184" spans="1:3">
      <c r="A2184" s="16"/>
      <c r="C2184"/>
    </row>
    <row r="2185" spans="1:3">
      <c r="A2185" s="16"/>
      <c r="C2185"/>
    </row>
    <row r="2186" spans="1:3">
      <c r="A2186" s="16"/>
      <c r="C2186"/>
    </row>
    <row r="2187" spans="1:3">
      <c r="A2187" s="16"/>
      <c r="C2187"/>
    </row>
    <row r="2188" spans="1:3">
      <c r="A2188" s="16"/>
      <c r="C2188"/>
    </row>
    <row r="2189" spans="1:3">
      <c r="A2189" s="16"/>
      <c r="C2189"/>
    </row>
    <row r="2190" spans="1:3">
      <c r="A2190" s="16"/>
      <c r="C2190"/>
    </row>
    <row r="2191" spans="1:3">
      <c r="A2191" s="16"/>
      <c r="C2191"/>
    </row>
    <row r="2192" spans="1:3">
      <c r="A2192" s="16"/>
      <c r="C2192"/>
    </row>
    <row r="2193" spans="1:3">
      <c r="A2193" s="16"/>
      <c r="C2193"/>
    </row>
    <row r="2194" spans="1:3">
      <c r="A2194" s="16"/>
      <c r="C2194"/>
    </row>
    <row r="2195" spans="1:3">
      <c r="A2195" s="16"/>
      <c r="C2195"/>
    </row>
    <row r="2196" spans="1:3">
      <c r="A2196" s="16"/>
      <c r="C2196"/>
    </row>
    <row r="2197" spans="1:3">
      <c r="A2197" s="16"/>
      <c r="C2197"/>
    </row>
    <row r="2198" spans="1:3">
      <c r="A2198" s="16"/>
      <c r="C2198"/>
    </row>
    <row r="2199" spans="1:3">
      <c r="A2199" s="16"/>
      <c r="C2199"/>
    </row>
    <row r="2200" spans="1:3">
      <c r="A2200" s="16"/>
      <c r="C2200"/>
    </row>
    <row r="2201" spans="1:3">
      <c r="A2201" s="16"/>
      <c r="C2201"/>
    </row>
    <row r="2202" spans="1:3">
      <c r="A2202" s="16"/>
      <c r="C2202"/>
    </row>
    <row r="2203" spans="1:3">
      <c r="A2203" s="16"/>
      <c r="C2203"/>
    </row>
    <row r="2204" spans="1:3">
      <c r="A2204" s="16"/>
      <c r="C2204"/>
    </row>
    <row r="2205" spans="1:3">
      <c r="A2205" s="16"/>
      <c r="C2205"/>
    </row>
    <row r="2206" spans="1:3">
      <c r="A2206" s="16"/>
      <c r="C2206"/>
    </row>
    <row r="2207" spans="1:3">
      <c r="A2207" s="16"/>
      <c r="C2207"/>
    </row>
    <row r="2208" spans="1:3">
      <c r="A2208" s="16"/>
      <c r="C2208"/>
    </row>
    <row r="2209" spans="1:3">
      <c r="A2209" s="16"/>
      <c r="C2209"/>
    </row>
    <row r="2210" spans="1:3">
      <c r="A2210" s="16"/>
      <c r="C2210"/>
    </row>
    <row r="2211" spans="1:3">
      <c r="A2211" s="16"/>
      <c r="C2211"/>
    </row>
    <row r="2212" spans="1:3">
      <c r="A2212" s="16"/>
      <c r="C2212"/>
    </row>
    <row r="2213" spans="1:3">
      <c r="A2213" s="16"/>
      <c r="C2213"/>
    </row>
    <row r="2214" spans="1:3">
      <c r="A2214" s="16"/>
      <c r="C2214"/>
    </row>
    <row r="2215" spans="1:3">
      <c r="A2215" s="16"/>
      <c r="C2215"/>
    </row>
    <row r="2216" spans="1:3">
      <c r="A2216" s="16"/>
      <c r="C2216"/>
    </row>
    <row r="2217" spans="1:3">
      <c r="A2217" s="16"/>
      <c r="C2217"/>
    </row>
    <row r="2218" spans="1:3">
      <c r="A2218" s="16"/>
      <c r="C2218"/>
    </row>
    <row r="2219" spans="1:3">
      <c r="A2219" s="16"/>
      <c r="C2219"/>
    </row>
    <row r="2220" spans="1:3">
      <c r="A2220" s="16"/>
      <c r="C2220"/>
    </row>
    <row r="2221" spans="1:3">
      <c r="A2221" s="16"/>
      <c r="C2221"/>
    </row>
    <row r="2222" spans="1:3">
      <c r="A2222" s="16"/>
      <c r="C2222"/>
    </row>
    <row r="2223" spans="1:3">
      <c r="A2223" s="16"/>
      <c r="C2223"/>
    </row>
    <row r="2224" spans="1:3">
      <c r="A2224" s="16"/>
      <c r="C2224"/>
    </row>
    <row r="2225" spans="1:3">
      <c r="A2225" s="16"/>
      <c r="C2225"/>
    </row>
    <row r="2226" spans="1:3">
      <c r="A2226" s="16"/>
      <c r="C2226"/>
    </row>
    <row r="2227" spans="1:3">
      <c r="A2227" s="16"/>
      <c r="C2227"/>
    </row>
    <row r="2228" spans="1:3">
      <c r="A2228" s="16"/>
      <c r="C2228"/>
    </row>
    <row r="2229" spans="1:3">
      <c r="A2229" s="16"/>
      <c r="C2229"/>
    </row>
    <row r="2230" spans="1:3">
      <c r="A2230" s="16"/>
      <c r="C2230"/>
    </row>
    <row r="2231" spans="1:3">
      <c r="A2231" s="16"/>
      <c r="C2231"/>
    </row>
    <row r="2232" spans="1:3">
      <c r="A2232" s="16"/>
      <c r="C2232"/>
    </row>
    <row r="2233" spans="1:3">
      <c r="A2233" s="16"/>
      <c r="C2233"/>
    </row>
    <row r="2234" spans="1:3">
      <c r="A2234" s="16"/>
      <c r="C2234"/>
    </row>
    <row r="2235" spans="1:3">
      <c r="A2235" s="16"/>
      <c r="C2235"/>
    </row>
    <row r="2236" spans="1:3">
      <c r="A2236" s="16"/>
      <c r="C2236"/>
    </row>
    <row r="2237" spans="1:3">
      <c r="A2237" s="16"/>
      <c r="C2237"/>
    </row>
    <row r="2238" spans="1:3">
      <c r="A2238" s="16"/>
      <c r="C2238"/>
    </row>
    <row r="2239" spans="1:3">
      <c r="A2239" s="16"/>
      <c r="C2239"/>
    </row>
    <row r="2240" spans="1:3">
      <c r="A2240" s="16"/>
      <c r="C2240"/>
    </row>
    <row r="2241" spans="1:3">
      <c r="A2241" s="16"/>
      <c r="C2241"/>
    </row>
    <row r="2242" spans="1:3">
      <c r="A2242" s="16"/>
      <c r="C2242"/>
    </row>
    <row r="2243" spans="1:3">
      <c r="A2243" s="16"/>
      <c r="C2243"/>
    </row>
    <row r="2244" spans="1:3">
      <c r="A2244" s="16"/>
      <c r="C2244"/>
    </row>
    <row r="2245" spans="1:3">
      <c r="A2245" s="16"/>
      <c r="C2245"/>
    </row>
    <row r="2246" spans="1:3">
      <c r="A2246" s="16"/>
      <c r="C2246"/>
    </row>
    <row r="2247" spans="1:3">
      <c r="A2247" s="16"/>
      <c r="C2247"/>
    </row>
    <row r="2248" spans="1:3">
      <c r="A2248" s="16"/>
      <c r="C2248"/>
    </row>
    <row r="2249" spans="1:3">
      <c r="A2249" s="16"/>
      <c r="C2249"/>
    </row>
    <row r="2250" spans="1:3">
      <c r="A2250" s="16"/>
      <c r="C2250"/>
    </row>
    <row r="2251" spans="1:3">
      <c r="A2251" s="16"/>
      <c r="C2251"/>
    </row>
    <row r="2252" spans="1:3">
      <c r="A2252" s="16"/>
      <c r="C2252"/>
    </row>
    <row r="2253" spans="1:3">
      <c r="A2253" s="16"/>
      <c r="C2253"/>
    </row>
    <row r="2254" spans="1:3">
      <c r="A2254" s="16"/>
      <c r="C2254"/>
    </row>
    <row r="2255" spans="1:3">
      <c r="A2255" s="16"/>
      <c r="C2255"/>
    </row>
    <row r="2256" spans="1:3">
      <c r="A2256" s="16"/>
      <c r="C2256"/>
    </row>
    <row r="2257" spans="1:3">
      <c r="A2257" s="16"/>
      <c r="C2257"/>
    </row>
    <row r="2258" spans="1:3">
      <c r="A2258" s="16"/>
      <c r="C2258"/>
    </row>
    <row r="2259" spans="1:3">
      <c r="A2259" s="16"/>
      <c r="C2259"/>
    </row>
    <row r="2260" spans="1:3">
      <c r="A2260" s="16"/>
      <c r="C2260"/>
    </row>
    <row r="2261" spans="1:3">
      <c r="A2261" s="16"/>
      <c r="C2261"/>
    </row>
    <row r="2262" spans="1:3">
      <c r="A2262" s="16"/>
      <c r="C2262"/>
    </row>
    <row r="2263" spans="1:3">
      <c r="A2263" s="16"/>
      <c r="C2263"/>
    </row>
    <row r="2264" spans="1:3">
      <c r="A2264" s="16"/>
      <c r="C2264"/>
    </row>
    <row r="2265" spans="1:3">
      <c r="A2265" s="16"/>
      <c r="C2265"/>
    </row>
    <row r="2266" spans="1:3">
      <c r="A2266" s="16"/>
      <c r="C2266"/>
    </row>
    <row r="2267" spans="1:3">
      <c r="A2267" s="16"/>
      <c r="C2267"/>
    </row>
    <row r="2268" spans="1:3">
      <c r="A2268" s="16"/>
      <c r="C2268"/>
    </row>
    <row r="2269" spans="1:3">
      <c r="A2269" s="16"/>
      <c r="C2269"/>
    </row>
    <row r="2270" spans="1:3">
      <c r="A2270" s="16"/>
      <c r="C2270"/>
    </row>
    <row r="2271" spans="1:3">
      <c r="A2271" s="16"/>
      <c r="C2271"/>
    </row>
    <row r="2272" spans="1:3">
      <c r="A2272" s="16"/>
      <c r="C2272"/>
    </row>
    <row r="2273" spans="1:3">
      <c r="A2273" s="16"/>
      <c r="C2273"/>
    </row>
    <row r="2274" spans="1:3">
      <c r="A2274" s="16"/>
      <c r="C2274"/>
    </row>
    <row r="2275" spans="1:3">
      <c r="A2275" s="16"/>
      <c r="C2275"/>
    </row>
    <row r="2276" spans="1:3">
      <c r="A2276" s="16"/>
      <c r="C2276"/>
    </row>
    <row r="2277" spans="1:3">
      <c r="A2277" s="16"/>
      <c r="C2277"/>
    </row>
    <row r="2278" spans="1:3">
      <c r="A2278" s="16"/>
      <c r="C2278"/>
    </row>
    <row r="2279" spans="1:3">
      <c r="A2279" s="16"/>
      <c r="C2279"/>
    </row>
    <row r="2280" spans="1:3">
      <c r="A2280" s="16"/>
      <c r="C2280"/>
    </row>
    <row r="2281" spans="1:3">
      <c r="A2281" s="16"/>
      <c r="C2281"/>
    </row>
    <row r="2282" spans="1:3">
      <c r="A2282" s="16"/>
      <c r="C2282"/>
    </row>
    <row r="2283" spans="1:3">
      <c r="A2283" s="16"/>
      <c r="C2283"/>
    </row>
    <row r="2284" spans="1:3">
      <c r="A2284" s="16"/>
      <c r="C2284"/>
    </row>
    <row r="2285" spans="1:3">
      <c r="A2285" s="16"/>
      <c r="C2285"/>
    </row>
    <row r="2286" spans="1:3">
      <c r="A2286" s="16"/>
      <c r="C2286"/>
    </row>
    <row r="2287" spans="1:3">
      <c r="A2287" s="16"/>
      <c r="C2287"/>
    </row>
    <row r="2288" spans="1:3">
      <c r="A2288" s="16"/>
      <c r="C2288"/>
    </row>
    <row r="2289" spans="1:3">
      <c r="A2289" s="16"/>
      <c r="C2289"/>
    </row>
    <row r="2290" spans="1:3">
      <c r="A2290" s="16"/>
      <c r="C2290"/>
    </row>
    <row r="2291" spans="1:3">
      <c r="A2291" s="16"/>
      <c r="C2291"/>
    </row>
    <row r="2292" spans="1:3">
      <c r="A2292" s="16"/>
      <c r="C2292"/>
    </row>
    <row r="2293" spans="1:3">
      <c r="A2293" s="16"/>
      <c r="C2293"/>
    </row>
    <row r="2294" spans="1:3">
      <c r="A2294" s="16"/>
      <c r="C2294"/>
    </row>
    <row r="2295" spans="1:3">
      <c r="A2295" s="16"/>
      <c r="C2295"/>
    </row>
    <row r="2296" spans="1:3">
      <c r="A2296" s="16"/>
      <c r="C2296"/>
    </row>
    <row r="2297" spans="1:3">
      <c r="A2297" s="16"/>
      <c r="C2297"/>
    </row>
    <row r="2298" spans="1:3">
      <c r="A2298" s="16"/>
      <c r="C2298"/>
    </row>
    <row r="2299" spans="1:3">
      <c r="A2299" s="16"/>
      <c r="C2299"/>
    </row>
    <row r="2300" spans="1:3">
      <c r="A2300" s="16"/>
      <c r="C2300"/>
    </row>
    <row r="2301" spans="1:3">
      <c r="A2301" s="16"/>
      <c r="C2301"/>
    </row>
    <row r="2302" spans="1:3">
      <c r="A2302" s="16"/>
      <c r="C2302"/>
    </row>
    <row r="2303" spans="1:3">
      <c r="A2303" s="16"/>
      <c r="C2303"/>
    </row>
    <row r="2304" spans="1:3">
      <c r="A2304" s="16"/>
      <c r="C2304"/>
    </row>
    <row r="2305" spans="1:3">
      <c r="A2305" s="16"/>
      <c r="C2305"/>
    </row>
    <row r="2306" spans="1:3">
      <c r="A2306" s="16"/>
      <c r="C2306"/>
    </row>
    <row r="2307" spans="1:3">
      <c r="A2307" s="16"/>
      <c r="C2307"/>
    </row>
    <row r="2308" spans="1:3">
      <c r="A2308" s="16"/>
      <c r="C2308"/>
    </row>
    <row r="2309" spans="1:3">
      <c r="A2309" s="16"/>
      <c r="C2309"/>
    </row>
    <row r="2310" spans="1:3">
      <c r="A2310" s="16"/>
      <c r="C2310"/>
    </row>
    <row r="2311" spans="1:3">
      <c r="A2311" s="16"/>
      <c r="C2311"/>
    </row>
    <row r="2312" spans="1:3">
      <c r="A2312" s="16"/>
      <c r="C2312"/>
    </row>
    <row r="2313" spans="1:3">
      <c r="A2313" s="16"/>
      <c r="C2313"/>
    </row>
    <row r="2314" spans="1:3">
      <c r="A2314" s="16"/>
      <c r="C2314"/>
    </row>
    <row r="2315" spans="1:3">
      <c r="A2315" s="16"/>
      <c r="C2315"/>
    </row>
    <row r="2316" spans="1:3">
      <c r="A2316" s="16"/>
      <c r="C2316"/>
    </row>
    <row r="2317" spans="1:3">
      <c r="A2317" s="16"/>
      <c r="C2317"/>
    </row>
    <row r="2318" spans="1:3">
      <c r="A2318" s="16"/>
      <c r="C2318"/>
    </row>
    <row r="2319" spans="1:3">
      <c r="A2319" s="16"/>
      <c r="C2319"/>
    </row>
    <row r="2320" spans="1:3">
      <c r="A2320" s="16"/>
      <c r="C2320"/>
    </row>
    <row r="2321" spans="1:3">
      <c r="A2321" s="16"/>
      <c r="C2321"/>
    </row>
    <row r="2322" spans="1:3">
      <c r="A2322" s="16"/>
      <c r="C2322"/>
    </row>
    <row r="2323" spans="1:3">
      <c r="A2323" s="16"/>
      <c r="C2323"/>
    </row>
    <row r="2324" spans="1:3">
      <c r="A2324" s="16"/>
      <c r="C2324"/>
    </row>
    <row r="2325" spans="1:3">
      <c r="A2325" s="16"/>
      <c r="C2325"/>
    </row>
    <row r="2326" spans="1:3">
      <c r="A2326" s="16"/>
      <c r="C2326"/>
    </row>
    <row r="2327" spans="1:3">
      <c r="A2327" s="16"/>
      <c r="C2327"/>
    </row>
    <row r="2328" spans="1:3">
      <c r="A2328" s="16"/>
      <c r="C2328"/>
    </row>
    <row r="2329" spans="1:3">
      <c r="A2329" s="16"/>
      <c r="C2329"/>
    </row>
    <row r="2330" spans="1:3">
      <c r="A2330" s="16"/>
      <c r="C2330"/>
    </row>
    <row r="2331" spans="1:3">
      <c r="A2331" s="16"/>
      <c r="C2331"/>
    </row>
    <row r="2332" spans="1:3">
      <c r="A2332" s="16"/>
      <c r="C2332"/>
    </row>
    <row r="2333" spans="1:3">
      <c r="A2333" s="16"/>
      <c r="C2333"/>
    </row>
    <row r="2334" spans="1:3">
      <c r="A2334" s="16"/>
      <c r="C2334"/>
    </row>
    <row r="2335" spans="1:3">
      <c r="A2335" s="16"/>
      <c r="C2335"/>
    </row>
    <row r="2336" spans="1:3">
      <c r="A2336" s="16"/>
      <c r="C2336"/>
    </row>
    <row r="2337" spans="1:3">
      <c r="A2337" s="16"/>
      <c r="C2337"/>
    </row>
    <row r="2338" spans="1:3">
      <c r="A2338" s="16"/>
      <c r="C2338"/>
    </row>
    <row r="2339" spans="1:3">
      <c r="A2339" s="16"/>
      <c r="C2339"/>
    </row>
    <row r="2340" spans="1:3">
      <c r="A2340" s="16"/>
      <c r="C2340"/>
    </row>
    <row r="2341" spans="1:3">
      <c r="A2341" s="16"/>
      <c r="C2341"/>
    </row>
    <row r="2342" spans="1:3">
      <c r="A2342" s="16"/>
      <c r="C2342"/>
    </row>
    <row r="2343" spans="1:3">
      <c r="A2343" s="16"/>
      <c r="C2343"/>
    </row>
    <row r="2344" spans="1:3">
      <c r="A2344" s="16"/>
      <c r="C2344"/>
    </row>
    <row r="2345" spans="1:3">
      <c r="A2345" s="16"/>
      <c r="C2345"/>
    </row>
    <row r="2346" spans="1:3">
      <c r="A2346" s="16"/>
      <c r="C2346"/>
    </row>
    <row r="2347" spans="1:3">
      <c r="A2347" s="16"/>
      <c r="C2347"/>
    </row>
    <row r="2348" spans="1:3">
      <c r="A2348" s="16"/>
      <c r="C2348"/>
    </row>
    <row r="2349" spans="1:3">
      <c r="A2349" s="16"/>
      <c r="C2349"/>
    </row>
    <row r="2350" spans="1:3">
      <c r="A2350" s="16"/>
      <c r="C2350"/>
    </row>
    <row r="2351" spans="1:3">
      <c r="A2351" s="16"/>
      <c r="C2351"/>
    </row>
    <row r="2352" spans="1:3">
      <c r="A2352" s="16"/>
      <c r="C2352"/>
    </row>
    <row r="2353" spans="1:3">
      <c r="A2353" s="16"/>
      <c r="C2353"/>
    </row>
    <row r="2354" spans="1:3">
      <c r="A2354" s="16"/>
      <c r="C2354"/>
    </row>
    <row r="2355" spans="1:3">
      <c r="A2355" s="16"/>
      <c r="C2355"/>
    </row>
    <row r="2356" spans="1:3">
      <c r="A2356" s="16"/>
      <c r="C2356"/>
    </row>
    <row r="2357" spans="1:3">
      <c r="A2357" s="16"/>
      <c r="C2357"/>
    </row>
    <row r="2358" spans="1:3">
      <c r="A2358" s="16"/>
      <c r="C2358"/>
    </row>
    <row r="2359" spans="1:3">
      <c r="A2359" s="16"/>
      <c r="C2359"/>
    </row>
    <row r="2360" spans="1:3">
      <c r="A2360" s="16"/>
      <c r="C2360"/>
    </row>
    <row r="2361" spans="1:3">
      <c r="A2361" s="16"/>
      <c r="C2361"/>
    </row>
    <row r="2362" spans="1:3">
      <c r="A2362" s="16"/>
      <c r="C2362"/>
    </row>
    <row r="2363" spans="1:3">
      <c r="A2363" s="16"/>
      <c r="C2363"/>
    </row>
    <row r="2364" spans="1:3">
      <c r="A2364" s="16"/>
      <c r="C2364"/>
    </row>
    <row r="2365" spans="1:3">
      <c r="A2365" s="16"/>
      <c r="C2365"/>
    </row>
    <row r="2366" spans="1:3">
      <c r="A2366" s="16"/>
      <c r="C2366"/>
    </row>
    <row r="2367" spans="1:3">
      <c r="A2367" s="16"/>
      <c r="C2367"/>
    </row>
    <row r="2368" spans="1:3">
      <c r="A2368" s="16"/>
      <c r="C2368"/>
    </row>
    <row r="2369" spans="1:3">
      <c r="A2369" s="16"/>
      <c r="C2369"/>
    </row>
    <row r="2370" spans="1:3">
      <c r="A2370" s="16"/>
      <c r="C2370"/>
    </row>
    <row r="2371" spans="1:3">
      <c r="A2371" s="16"/>
      <c r="C2371"/>
    </row>
    <row r="2372" spans="1:3">
      <c r="A2372" s="16"/>
      <c r="C2372"/>
    </row>
    <row r="2373" spans="1:3">
      <c r="A2373" s="16"/>
      <c r="C2373"/>
    </row>
    <row r="2374" spans="1:3">
      <c r="A2374" s="16"/>
      <c r="C2374"/>
    </row>
    <row r="2375" spans="1:3">
      <c r="A2375" s="16"/>
      <c r="C2375"/>
    </row>
    <row r="2376" spans="1:3">
      <c r="A2376" s="16"/>
      <c r="C2376"/>
    </row>
    <row r="2377" spans="1:3">
      <c r="A2377" s="16"/>
      <c r="C2377"/>
    </row>
    <row r="2378" spans="1:3">
      <c r="A2378" s="16"/>
      <c r="C2378"/>
    </row>
    <row r="2379" spans="1:3">
      <c r="A2379" s="16"/>
      <c r="C2379"/>
    </row>
    <row r="2380" spans="1:3">
      <c r="A2380" s="16"/>
      <c r="C2380"/>
    </row>
    <row r="2381" spans="1:3">
      <c r="A2381" s="16"/>
      <c r="C2381"/>
    </row>
    <row r="2382" spans="1:3">
      <c r="A2382" s="16"/>
      <c r="C2382"/>
    </row>
    <row r="2383" spans="1:3">
      <c r="A2383" s="16"/>
      <c r="C2383"/>
    </row>
    <row r="2384" spans="1:3">
      <c r="A2384" s="16"/>
      <c r="C2384"/>
    </row>
    <row r="2385" spans="1:3">
      <c r="A2385" s="16"/>
      <c r="C2385"/>
    </row>
    <row r="2386" spans="1:3">
      <c r="A2386" s="16"/>
      <c r="C2386"/>
    </row>
    <row r="2387" spans="1:3">
      <c r="A2387" s="16"/>
      <c r="C2387"/>
    </row>
    <row r="2388" spans="1:3">
      <c r="A2388" s="16"/>
      <c r="C2388"/>
    </row>
    <row r="2389" spans="1:3">
      <c r="A2389" s="16"/>
      <c r="C2389"/>
    </row>
    <row r="2390" spans="1:3">
      <c r="A2390" s="16"/>
      <c r="C2390"/>
    </row>
    <row r="2391" spans="1:3">
      <c r="A2391" s="16"/>
      <c r="C2391"/>
    </row>
    <row r="2392" spans="1:3">
      <c r="A2392" s="16"/>
      <c r="C2392"/>
    </row>
    <row r="2393" spans="1:3">
      <c r="A2393" s="16"/>
      <c r="C2393"/>
    </row>
    <row r="2394" spans="1:3">
      <c r="A2394" s="16"/>
      <c r="C2394"/>
    </row>
    <row r="2395" spans="1:3">
      <c r="A2395" s="16"/>
      <c r="C2395"/>
    </row>
    <row r="2396" spans="1:3">
      <c r="A2396" s="16"/>
      <c r="C2396"/>
    </row>
    <row r="2397" spans="1:3">
      <c r="A2397" s="16"/>
      <c r="C2397"/>
    </row>
    <row r="2398" spans="1:3">
      <c r="A2398" s="16"/>
      <c r="C2398"/>
    </row>
    <row r="2399" spans="1:3">
      <c r="A2399" s="16"/>
      <c r="C2399"/>
    </row>
    <row r="2400" spans="1:3">
      <c r="A2400" s="16"/>
      <c r="C2400"/>
    </row>
    <row r="2401" spans="1:3">
      <c r="A2401" s="16"/>
      <c r="C2401"/>
    </row>
    <row r="2402" spans="1:3">
      <c r="A2402" s="16"/>
      <c r="C2402"/>
    </row>
    <row r="2403" spans="1:3">
      <c r="A2403" s="16"/>
      <c r="C2403"/>
    </row>
    <row r="2404" spans="1:3">
      <c r="A2404" s="16"/>
      <c r="C2404"/>
    </row>
    <row r="2405" spans="1:3">
      <c r="A2405" s="16"/>
      <c r="C2405"/>
    </row>
    <row r="2406" spans="1:3">
      <c r="A2406" s="16"/>
      <c r="C2406"/>
    </row>
    <row r="2407" spans="1:3">
      <c r="A2407" s="16"/>
      <c r="C2407"/>
    </row>
    <row r="2408" spans="1:3">
      <c r="A2408" s="16"/>
      <c r="C2408"/>
    </row>
    <row r="2409" spans="1:3">
      <c r="A2409" s="16"/>
      <c r="C2409"/>
    </row>
    <row r="2410" spans="1:3">
      <c r="A2410" s="16"/>
      <c r="C2410"/>
    </row>
    <row r="2411" spans="1:3">
      <c r="A2411" s="16"/>
      <c r="C2411"/>
    </row>
    <row r="2412" spans="1:3">
      <c r="A2412" s="16"/>
      <c r="C2412"/>
    </row>
    <row r="2413" spans="1:3">
      <c r="A2413" s="16"/>
      <c r="C2413"/>
    </row>
    <row r="2414" spans="1:3">
      <c r="A2414" s="16"/>
      <c r="C2414"/>
    </row>
    <row r="2415" spans="1:3">
      <c r="A2415" s="16"/>
      <c r="C2415"/>
    </row>
    <row r="2416" spans="1:3">
      <c r="A2416" s="16"/>
      <c r="C2416"/>
    </row>
    <row r="2417" spans="1:3">
      <c r="A2417" s="16"/>
      <c r="C2417"/>
    </row>
    <row r="2418" spans="1:3">
      <c r="A2418" s="16"/>
      <c r="C2418"/>
    </row>
    <row r="2419" spans="1:3">
      <c r="A2419" s="16"/>
      <c r="C2419"/>
    </row>
    <row r="2420" spans="1:3">
      <c r="A2420" s="16"/>
      <c r="C2420"/>
    </row>
    <row r="2421" spans="1:3">
      <c r="A2421" s="16"/>
      <c r="C2421"/>
    </row>
    <row r="2422" spans="1:3">
      <c r="A2422" s="16"/>
      <c r="C2422"/>
    </row>
    <row r="2423" spans="1:3">
      <c r="A2423" s="16"/>
      <c r="C2423"/>
    </row>
    <row r="2424" spans="1:3">
      <c r="A2424" s="16"/>
      <c r="C2424"/>
    </row>
    <row r="2425" spans="1:3">
      <c r="A2425" s="16"/>
      <c r="C2425"/>
    </row>
    <row r="2426" spans="1:3">
      <c r="A2426" s="16"/>
      <c r="C2426"/>
    </row>
    <row r="2427" spans="1:3">
      <c r="A2427" s="16"/>
      <c r="C2427"/>
    </row>
    <row r="2428" spans="1:3">
      <c r="A2428" s="16"/>
      <c r="C2428"/>
    </row>
    <row r="2429" spans="1:3">
      <c r="A2429" s="16"/>
      <c r="C2429"/>
    </row>
    <row r="2430" spans="1:3">
      <c r="A2430" s="16"/>
      <c r="C2430"/>
    </row>
    <row r="2431" spans="1:3">
      <c r="A2431" s="16"/>
      <c r="C2431"/>
    </row>
    <row r="2432" spans="1:3">
      <c r="A2432" s="16"/>
      <c r="C2432"/>
    </row>
    <row r="2433" spans="1:3">
      <c r="A2433" s="16"/>
      <c r="C2433"/>
    </row>
    <row r="2434" spans="1:3">
      <c r="A2434" s="16"/>
      <c r="C2434"/>
    </row>
    <row r="2435" spans="1:3">
      <c r="A2435" s="16"/>
      <c r="C2435"/>
    </row>
    <row r="2436" spans="1:3">
      <c r="A2436" s="16"/>
      <c r="C2436"/>
    </row>
    <row r="2437" spans="1:3">
      <c r="A2437" s="16"/>
      <c r="C2437"/>
    </row>
    <row r="2438" spans="1:3">
      <c r="A2438" s="16"/>
      <c r="C2438"/>
    </row>
    <row r="2439" spans="1:3">
      <c r="A2439" s="16"/>
      <c r="C2439"/>
    </row>
    <row r="2440" spans="1:3">
      <c r="A2440" s="16"/>
      <c r="C2440"/>
    </row>
    <row r="2441" spans="1:3">
      <c r="A2441" s="16"/>
      <c r="C2441"/>
    </row>
    <row r="2442" spans="1:3">
      <c r="A2442" s="16"/>
      <c r="C2442"/>
    </row>
    <row r="2443" spans="1:3">
      <c r="A2443" s="16"/>
      <c r="C2443"/>
    </row>
    <row r="2444" spans="1:3">
      <c r="A2444" s="16"/>
      <c r="C2444"/>
    </row>
    <row r="2445" spans="1:3">
      <c r="A2445" s="16"/>
      <c r="C2445"/>
    </row>
    <row r="2446" spans="1:3">
      <c r="A2446" s="16"/>
      <c r="C2446"/>
    </row>
    <row r="2447" spans="1:3">
      <c r="A2447" s="16"/>
      <c r="C2447"/>
    </row>
    <row r="2448" spans="1:3">
      <c r="A2448" s="16"/>
      <c r="C2448"/>
    </row>
    <row r="2449" spans="1:3">
      <c r="A2449" s="16"/>
      <c r="C2449"/>
    </row>
    <row r="2450" spans="1:3">
      <c r="A2450" s="16"/>
      <c r="C2450"/>
    </row>
    <row r="2451" spans="1:3">
      <c r="A2451" s="16"/>
      <c r="C2451"/>
    </row>
    <row r="2452" spans="1:3">
      <c r="A2452" s="16"/>
      <c r="C2452"/>
    </row>
    <row r="2453" spans="1:3">
      <c r="A2453" s="16"/>
      <c r="C2453"/>
    </row>
    <row r="2454" spans="1:3">
      <c r="A2454" s="16"/>
      <c r="C2454"/>
    </row>
    <row r="2455" spans="1:3">
      <c r="A2455" s="16"/>
      <c r="C2455"/>
    </row>
    <row r="2456" spans="1:3">
      <c r="A2456" s="16"/>
      <c r="C2456"/>
    </row>
    <row r="2457" spans="1:3">
      <c r="A2457" s="16"/>
      <c r="C2457"/>
    </row>
    <row r="2458" spans="1:3">
      <c r="A2458" s="16"/>
      <c r="C2458"/>
    </row>
    <row r="2459" spans="1:3">
      <c r="A2459" s="16"/>
      <c r="C2459"/>
    </row>
    <row r="2460" spans="1:3">
      <c r="A2460" s="16"/>
      <c r="C2460"/>
    </row>
    <row r="2461" spans="1:3">
      <c r="A2461" s="16"/>
      <c r="C2461"/>
    </row>
    <row r="2462" spans="1:3">
      <c r="A2462" s="16"/>
      <c r="C2462"/>
    </row>
    <row r="2463" spans="1:3">
      <c r="A2463" s="16"/>
      <c r="C2463"/>
    </row>
    <row r="2464" spans="1:3">
      <c r="A2464" s="16"/>
      <c r="C2464"/>
    </row>
    <row r="2465" spans="1:3">
      <c r="A2465" s="16"/>
      <c r="C2465"/>
    </row>
    <row r="2466" spans="1:3">
      <c r="A2466" s="16"/>
      <c r="C2466"/>
    </row>
    <row r="2467" spans="1:3">
      <c r="A2467" s="16"/>
      <c r="C2467"/>
    </row>
    <row r="2468" spans="1:3">
      <c r="A2468" s="16"/>
      <c r="C2468"/>
    </row>
    <row r="2469" spans="1:3">
      <c r="A2469" s="16"/>
      <c r="C2469"/>
    </row>
    <row r="2470" spans="1:3">
      <c r="A2470" s="16"/>
      <c r="C2470"/>
    </row>
    <row r="2471" spans="1:3">
      <c r="A2471" s="16"/>
      <c r="C2471"/>
    </row>
    <row r="2472" spans="1:3">
      <c r="A2472" s="16"/>
      <c r="C2472"/>
    </row>
    <row r="2473" spans="1:3">
      <c r="A2473" s="16"/>
      <c r="C2473"/>
    </row>
    <row r="2474" spans="1:3">
      <c r="A2474" s="16"/>
      <c r="C2474"/>
    </row>
    <row r="2475" spans="1:3">
      <c r="A2475" s="16"/>
      <c r="C2475"/>
    </row>
    <row r="2476" spans="1:3">
      <c r="A2476" s="16"/>
      <c r="C2476"/>
    </row>
    <row r="2477" spans="1:3">
      <c r="A2477" s="16"/>
      <c r="C2477"/>
    </row>
    <row r="2478" spans="1:3">
      <c r="A2478" s="16"/>
      <c r="C2478"/>
    </row>
    <row r="2479" spans="1:3">
      <c r="A2479" s="16"/>
      <c r="C2479"/>
    </row>
    <row r="2480" spans="1:3">
      <c r="A2480" s="16"/>
      <c r="C2480"/>
    </row>
    <row r="2481" spans="1:3">
      <c r="A2481" s="16"/>
      <c r="C2481"/>
    </row>
    <row r="2482" spans="1:3">
      <c r="A2482" s="16"/>
      <c r="C2482"/>
    </row>
    <row r="2483" spans="1:3">
      <c r="A2483" s="16"/>
      <c r="C2483"/>
    </row>
    <row r="2484" spans="1:3">
      <c r="A2484" s="16"/>
      <c r="C2484"/>
    </row>
    <row r="2485" spans="1:3">
      <c r="A2485" s="16"/>
      <c r="C2485"/>
    </row>
    <row r="2486" spans="1:3">
      <c r="A2486" s="16"/>
      <c r="C2486"/>
    </row>
    <row r="2487" spans="1:3">
      <c r="A2487" s="16"/>
      <c r="C2487"/>
    </row>
    <row r="2488" spans="1:3">
      <c r="A2488" s="16"/>
      <c r="C2488"/>
    </row>
    <row r="2489" spans="1:3">
      <c r="A2489" s="16"/>
      <c r="C2489"/>
    </row>
    <row r="2490" spans="1:3">
      <c r="A2490" s="16"/>
      <c r="C2490"/>
    </row>
    <row r="2491" spans="1:3">
      <c r="A2491" s="16"/>
      <c r="C2491"/>
    </row>
    <row r="2492" spans="1:3">
      <c r="A2492" s="16"/>
      <c r="C2492"/>
    </row>
    <row r="2493" spans="1:3">
      <c r="A2493" s="16"/>
      <c r="C2493"/>
    </row>
    <row r="2494" spans="1:3">
      <c r="A2494" s="16"/>
      <c r="C2494"/>
    </row>
    <row r="2495" spans="1:3">
      <c r="A2495" s="16"/>
      <c r="C2495"/>
    </row>
    <row r="2496" spans="1:3">
      <c r="A2496" s="16"/>
      <c r="C2496"/>
    </row>
    <row r="2497" spans="1:3">
      <c r="A2497" s="16"/>
      <c r="C2497"/>
    </row>
    <row r="2498" spans="1:3">
      <c r="A2498" s="16"/>
      <c r="C2498"/>
    </row>
    <row r="2499" spans="1:3">
      <c r="A2499" s="16"/>
      <c r="C2499"/>
    </row>
    <row r="2500" spans="1:3">
      <c r="A2500" s="16"/>
      <c r="C2500"/>
    </row>
    <row r="2501" spans="1:3">
      <c r="A2501" s="16"/>
      <c r="C2501"/>
    </row>
    <row r="2502" spans="1:3">
      <c r="A2502" s="16"/>
      <c r="C2502"/>
    </row>
    <row r="2503" spans="1:3">
      <c r="A2503" s="16"/>
      <c r="C2503"/>
    </row>
    <row r="2504" spans="1:3">
      <c r="A2504" s="16"/>
      <c r="C2504"/>
    </row>
    <row r="2505" spans="1:3">
      <c r="A2505" s="16"/>
      <c r="C2505"/>
    </row>
    <row r="2506" spans="1:3">
      <c r="A2506" s="16"/>
      <c r="C2506"/>
    </row>
    <row r="2507" spans="1:3">
      <c r="A2507" s="16"/>
      <c r="C2507"/>
    </row>
    <row r="2508" spans="1:3">
      <c r="A2508" s="16"/>
      <c r="C2508"/>
    </row>
    <row r="2509" spans="1:3">
      <c r="A2509" s="16"/>
      <c r="C2509"/>
    </row>
    <row r="2510" spans="1:3">
      <c r="A2510" s="16"/>
      <c r="C2510"/>
    </row>
    <row r="2511" spans="1:3">
      <c r="A2511" s="16"/>
      <c r="C2511"/>
    </row>
    <row r="2512" spans="1:3">
      <c r="A2512" s="16"/>
      <c r="C2512"/>
    </row>
    <row r="2513" spans="1:3">
      <c r="A2513" s="16"/>
      <c r="C2513"/>
    </row>
    <row r="2514" spans="1:3">
      <c r="A2514" s="16"/>
      <c r="C2514"/>
    </row>
    <row r="2515" spans="1:3">
      <c r="A2515" s="16"/>
      <c r="C2515"/>
    </row>
    <row r="2516" spans="1:3">
      <c r="A2516" s="16"/>
      <c r="C2516"/>
    </row>
    <row r="2517" spans="1:3">
      <c r="A2517" s="16"/>
      <c r="C2517"/>
    </row>
    <row r="2518" spans="1:3">
      <c r="A2518" s="16"/>
      <c r="C2518"/>
    </row>
    <row r="2519" spans="1:3">
      <c r="A2519" s="16"/>
      <c r="C2519"/>
    </row>
    <row r="2520" spans="1:3">
      <c r="A2520" s="16"/>
      <c r="C2520"/>
    </row>
    <row r="2521" spans="1:3">
      <c r="A2521" s="16"/>
      <c r="C2521"/>
    </row>
    <row r="2522" spans="1:3">
      <c r="A2522" s="16"/>
      <c r="C2522"/>
    </row>
    <row r="2523" spans="1:3">
      <c r="A2523" s="16"/>
      <c r="C2523"/>
    </row>
    <row r="2524" spans="1:3">
      <c r="A2524" s="16"/>
      <c r="C2524"/>
    </row>
    <row r="2525" spans="1:3">
      <c r="A2525" s="16"/>
      <c r="C2525"/>
    </row>
    <row r="2526" spans="1:3">
      <c r="A2526" s="16"/>
      <c r="C2526"/>
    </row>
    <row r="2527" spans="1:3">
      <c r="A2527" s="16"/>
      <c r="C2527"/>
    </row>
    <row r="2528" spans="1:3">
      <c r="A2528" s="16"/>
      <c r="C2528"/>
    </row>
    <row r="2529" spans="1:3">
      <c r="A2529" s="16"/>
      <c r="C2529"/>
    </row>
    <row r="2530" spans="1:3">
      <c r="A2530" s="16"/>
      <c r="C2530"/>
    </row>
    <row r="2531" spans="1:3">
      <c r="A2531" s="16"/>
      <c r="C2531"/>
    </row>
    <row r="2532" spans="1:3">
      <c r="A2532" s="16"/>
      <c r="C2532"/>
    </row>
    <row r="2533" spans="1:3">
      <c r="A2533" s="16"/>
      <c r="C2533"/>
    </row>
    <row r="2534" spans="1:3">
      <c r="A2534" s="16"/>
      <c r="C2534"/>
    </row>
    <row r="2535" spans="1:3">
      <c r="A2535" s="16"/>
      <c r="C2535"/>
    </row>
    <row r="2536" spans="1:3">
      <c r="A2536" s="16"/>
      <c r="C2536"/>
    </row>
    <row r="2537" spans="1:3">
      <c r="A2537" s="16"/>
      <c r="C2537"/>
    </row>
    <row r="2538" spans="1:3">
      <c r="A2538" s="16"/>
      <c r="C2538"/>
    </row>
    <row r="2539" spans="1:3">
      <c r="A2539" s="16"/>
      <c r="C2539"/>
    </row>
    <row r="2540" spans="1:3">
      <c r="A2540" s="16"/>
      <c r="C2540"/>
    </row>
    <row r="2541" spans="1:3">
      <c r="A2541" s="16"/>
      <c r="C2541"/>
    </row>
    <row r="2542" spans="1:3">
      <c r="A2542" s="16"/>
      <c r="C2542"/>
    </row>
    <row r="2543" spans="1:3">
      <c r="A2543" s="16"/>
      <c r="C2543"/>
    </row>
    <row r="2544" spans="1:3">
      <c r="A2544" s="16"/>
      <c r="C2544"/>
    </row>
    <row r="2545" spans="1:3">
      <c r="A2545" s="16"/>
      <c r="C2545"/>
    </row>
    <row r="2546" spans="1:3">
      <c r="A2546" s="16"/>
      <c r="C2546"/>
    </row>
    <row r="2547" spans="1:3">
      <c r="A2547" s="16"/>
      <c r="C2547"/>
    </row>
    <row r="2548" spans="1:3">
      <c r="A2548" s="16"/>
      <c r="C2548"/>
    </row>
    <row r="2549" spans="1:3">
      <c r="A2549" s="16"/>
      <c r="C2549"/>
    </row>
    <row r="2550" spans="1:3">
      <c r="A2550" s="16"/>
      <c r="C2550"/>
    </row>
    <row r="2551" spans="1:3">
      <c r="A2551" s="16"/>
      <c r="C2551"/>
    </row>
    <row r="2552" spans="1:3">
      <c r="A2552" s="16"/>
      <c r="C2552"/>
    </row>
    <row r="2553" spans="1:3">
      <c r="A2553" s="16"/>
      <c r="C2553"/>
    </row>
    <row r="2554" spans="1:3">
      <c r="A2554" s="16"/>
      <c r="C2554"/>
    </row>
    <row r="2555" spans="1:3">
      <c r="A2555" s="16"/>
      <c r="C2555"/>
    </row>
    <row r="2556" spans="1:3">
      <c r="A2556" s="16"/>
      <c r="C2556"/>
    </row>
    <row r="2557" spans="1:3">
      <c r="A2557" s="16"/>
      <c r="C2557"/>
    </row>
    <row r="2558" spans="1:3">
      <c r="A2558" s="16"/>
      <c r="C2558"/>
    </row>
    <row r="2559" spans="1:3">
      <c r="A2559" s="16"/>
      <c r="C2559"/>
    </row>
    <row r="2560" spans="1:3">
      <c r="A2560" s="16"/>
      <c r="C2560"/>
    </row>
    <row r="2561" spans="1:3">
      <c r="A2561" s="16"/>
      <c r="C2561"/>
    </row>
    <row r="2562" spans="1:3">
      <c r="A2562" s="16"/>
      <c r="C2562"/>
    </row>
    <row r="2563" spans="1:3">
      <c r="A2563" s="16"/>
      <c r="C2563"/>
    </row>
    <row r="2564" spans="1:3">
      <c r="A2564" s="16"/>
      <c r="C2564"/>
    </row>
    <row r="2565" spans="1:3">
      <c r="A2565" s="16"/>
      <c r="C2565"/>
    </row>
    <row r="2566" spans="1:3">
      <c r="A2566" s="16"/>
      <c r="C2566"/>
    </row>
    <row r="2567" spans="1:3">
      <c r="A2567" s="16"/>
      <c r="C2567"/>
    </row>
    <row r="2568" spans="1:3">
      <c r="A2568" s="16"/>
      <c r="C2568"/>
    </row>
    <row r="2569" spans="1:3">
      <c r="A2569" s="16"/>
      <c r="C2569"/>
    </row>
    <row r="2570" spans="1:3">
      <c r="A2570" s="16"/>
      <c r="C2570"/>
    </row>
    <row r="2571" spans="1:3">
      <c r="A2571" s="16"/>
      <c r="C2571"/>
    </row>
    <row r="2572" spans="1:3">
      <c r="A2572" s="16"/>
      <c r="C2572"/>
    </row>
    <row r="2573" spans="1:3">
      <c r="A2573" s="16"/>
      <c r="C2573"/>
    </row>
    <row r="2574" spans="1:3">
      <c r="A2574" s="16"/>
      <c r="C2574"/>
    </row>
    <row r="2575" spans="1:3">
      <c r="A2575" s="16"/>
      <c r="C2575"/>
    </row>
    <row r="2576" spans="1:3">
      <c r="A2576" s="16"/>
      <c r="C2576"/>
    </row>
    <row r="2577" spans="1:3">
      <c r="A2577" s="16"/>
      <c r="C2577"/>
    </row>
    <row r="2578" spans="1:3">
      <c r="A2578" s="16"/>
      <c r="C2578"/>
    </row>
    <row r="2579" spans="1:3">
      <c r="A2579" s="16"/>
      <c r="C2579"/>
    </row>
    <row r="2580" spans="1:3">
      <c r="A2580" s="16"/>
      <c r="C2580"/>
    </row>
    <row r="2581" spans="1:3">
      <c r="A2581" s="16"/>
      <c r="C2581"/>
    </row>
    <row r="2582" spans="1:3">
      <c r="A2582" s="16"/>
      <c r="C2582"/>
    </row>
    <row r="2583" spans="1:3">
      <c r="A2583" s="16"/>
      <c r="C2583"/>
    </row>
    <row r="2584" spans="1:3">
      <c r="A2584" s="16"/>
      <c r="C2584"/>
    </row>
    <row r="2585" spans="1:3">
      <c r="A2585" s="16"/>
      <c r="C2585"/>
    </row>
    <row r="2586" spans="1:3">
      <c r="A2586" s="16"/>
      <c r="C2586"/>
    </row>
    <row r="2587" spans="1:3">
      <c r="A2587" s="16"/>
      <c r="C2587"/>
    </row>
    <row r="2588" spans="1:3">
      <c r="A2588" s="16"/>
      <c r="C2588"/>
    </row>
    <row r="2589" spans="1:3">
      <c r="A2589" s="16"/>
      <c r="C2589"/>
    </row>
    <row r="2590" spans="1:3">
      <c r="A2590" s="16"/>
      <c r="C2590"/>
    </row>
    <row r="2591" spans="1:3">
      <c r="A2591" s="16"/>
      <c r="C2591"/>
    </row>
    <row r="2592" spans="1:3">
      <c r="A2592" s="16"/>
      <c r="C2592"/>
    </row>
    <row r="2593" spans="1:3">
      <c r="A2593" s="16"/>
      <c r="C2593"/>
    </row>
    <row r="2594" spans="1:3">
      <c r="A2594" s="16"/>
      <c r="C2594"/>
    </row>
    <row r="2595" spans="1:3">
      <c r="A2595" s="16"/>
      <c r="C2595"/>
    </row>
    <row r="2596" spans="1:3">
      <c r="A2596" s="16"/>
      <c r="C2596"/>
    </row>
    <row r="2597" spans="1:3">
      <c r="A2597" s="16"/>
      <c r="C2597"/>
    </row>
    <row r="2598" spans="1:3">
      <c r="A2598" s="16"/>
      <c r="C2598"/>
    </row>
    <row r="2599" spans="1:3">
      <c r="A2599" s="16"/>
      <c r="C2599"/>
    </row>
    <row r="2600" spans="1:3">
      <c r="A2600" s="16"/>
      <c r="C2600"/>
    </row>
    <row r="2601" spans="1:3">
      <c r="A2601" s="16"/>
      <c r="C2601"/>
    </row>
    <row r="2602" spans="1:3">
      <c r="A2602" s="16"/>
      <c r="C2602"/>
    </row>
    <row r="2603" spans="1:3">
      <c r="A2603" s="16"/>
      <c r="C2603"/>
    </row>
    <row r="2604" spans="1:3">
      <c r="A2604" s="16"/>
      <c r="C2604"/>
    </row>
    <row r="2605" spans="1:3">
      <c r="A2605" s="16"/>
      <c r="C2605"/>
    </row>
    <row r="2606" spans="1:3">
      <c r="A2606" s="16"/>
      <c r="C2606"/>
    </row>
    <row r="2607" spans="1:3">
      <c r="A2607" s="16"/>
      <c r="C2607"/>
    </row>
    <row r="2608" spans="1:3">
      <c r="A2608" s="16"/>
      <c r="C2608"/>
    </row>
    <row r="2609" spans="1:3">
      <c r="A2609" s="16"/>
      <c r="C2609"/>
    </row>
    <row r="2610" spans="1:3">
      <c r="A2610" s="16"/>
      <c r="C2610"/>
    </row>
    <row r="2611" spans="1:3">
      <c r="A2611" s="16"/>
      <c r="C2611"/>
    </row>
    <row r="2612" spans="1:3">
      <c r="A2612" s="16"/>
      <c r="C2612"/>
    </row>
    <row r="2613" spans="1:3">
      <c r="A2613" s="16"/>
      <c r="C2613"/>
    </row>
    <row r="2614" spans="1:3">
      <c r="A2614" s="16"/>
      <c r="C2614"/>
    </row>
    <row r="2615" spans="1:3">
      <c r="A2615" s="16"/>
      <c r="C2615"/>
    </row>
    <row r="2616" spans="1:3">
      <c r="A2616" s="16"/>
      <c r="C2616"/>
    </row>
    <row r="2617" spans="1:3">
      <c r="A2617" s="16"/>
      <c r="C2617"/>
    </row>
    <row r="2618" spans="1:3">
      <c r="A2618" s="16"/>
      <c r="C2618"/>
    </row>
    <row r="2619" spans="1:3">
      <c r="A2619" s="16"/>
      <c r="C2619"/>
    </row>
    <row r="2620" spans="1:3">
      <c r="A2620" s="16"/>
      <c r="C2620"/>
    </row>
    <row r="2621" spans="1:3">
      <c r="A2621" s="16"/>
      <c r="C2621"/>
    </row>
    <row r="2622" spans="1:3">
      <c r="A2622" s="16"/>
      <c r="C2622"/>
    </row>
    <row r="2623" spans="1:3">
      <c r="A2623" s="16"/>
      <c r="C2623"/>
    </row>
    <row r="2624" spans="1:3">
      <c r="A2624" s="16"/>
      <c r="C2624"/>
    </row>
    <row r="2625" spans="1:3">
      <c r="A2625" s="16"/>
      <c r="C2625"/>
    </row>
    <row r="2626" spans="1:3">
      <c r="A2626" s="16"/>
      <c r="C2626"/>
    </row>
    <row r="2627" spans="1:3">
      <c r="A2627" s="16"/>
      <c r="C2627"/>
    </row>
    <row r="2628" spans="1:3">
      <c r="A2628" s="16"/>
      <c r="C2628"/>
    </row>
    <row r="2629" spans="1:3">
      <c r="A2629" s="16"/>
      <c r="C2629"/>
    </row>
    <row r="2630" spans="1:3">
      <c r="A2630" s="16"/>
      <c r="C2630"/>
    </row>
    <row r="2631" spans="1:3">
      <c r="A2631" s="16"/>
      <c r="C2631"/>
    </row>
    <row r="2632" spans="1:3">
      <c r="A2632" s="16"/>
      <c r="C2632"/>
    </row>
    <row r="2633" spans="1:3">
      <c r="A2633" s="16"/>
      <c r="C2633"/>
    </row>
    <row r="2634" spans="1:3">
      <c r="A2634" s="16"/>
      <c r="C2634"/>
    </row>
    <row r="2635" spans="1:3">
      <c r="A2635" s="16"/>
      <c r="C2635"/>
    </row>
    <row r="2636" spans="1:3">
      <c r="A2636" s="16"/>
      <c r="C2636"/>
    </row>
    <row r="2637" spans="1:3">
      <c r="A2637" s="16"/>
      <c r="C2637"/>
    </row>
    <row r="2638" spans="1:3">
      <c r="A2638" s="16"/>
      <c r="C2638"/>
    </row>
    <row r="2639" spans="1:3">
      <c r="A2639" s="16"/>
      <c r="C2639"/>
    </row>
    <row r="2640" spans="1:3">
      <c r="A2640" s="16"/>
      <c r="C2640"/>
    </row>
    <row r="2641" spans="1:3">
      <c r="A2641" s="16"/>
      <c r="C2641"/>
    </row>
    <row r="2642" spans="1:3">
      <c r="A2642" s="16"/>
      <c r="C2642"/>
    </row>
    <row r="2643" spans="1:3">
      <c r="A2643" s="16"/>
      <c r="C2643"/>
    </row>
    <row r="2644" spans="1:3">
      <c r="A2644" s="16"/>
      <c r="C2644"/>
    </row>
    <row r="2645" spans="1:3">
      <c r="A2645" s="16"/>
      <c r="C2645"/>
    </row>
    <row r="2646" spans="1:3">
      <c r="A2646" s="16"/>
      <c r="C2646"/>
    </row>
    <row r="2647" spans="1:3">
      <c r="A2647" s="16"/>
      <c r="C2647"/>
    </row>
    <row r="2648" spans="1:3">
      <c r="A2648" s="16"/>
      <c r="C2648"/>
    </row>
    <row r="2649" spans="1:3">
      <c r="A2649" s="16"/>
      <c r="C2649"/>
    </row>
    <row r="2650" spans="1:3">
      <c r="A2650" s="16"/>
      <c r="C2650"/>
    </row>
    <row r="2651" spans="1:3">
      <c r="A2651" s="16"/>
      <c r="C2651"/>
    </row>
    <row r="2652" spans="1:3">
      <c r="A2652" s="16"/>
      <c r="C2652"/>
    </row>
    <row r="2653" spans="1:3">
      <c r="A2653" s="16"/>
      <c r="C2653"/>
    </row>
    <row r="2654" spans="1:3">
      <c r="A2654" s="16"/>
      <c r="C2654"/>
    </row>
    <row r="2655" spans="1:3">
      <c r="A2655" s="16"/>
      <c r="C2655"/>
    </row>
    <row r="2656" spans="1:3">
      <c r="A2656" s="16"/>
      <c r="C2656"/>
    </row>
    <row r="2657" spans="1:3">
      <c r="A2657" s="16"/>
      <c r="C2657"/>
    </row>
    <row r="2658" spans="1:3">
      <c r="A2658" s="16"/>
      <c r="C2658"/>
    </row>
    <row r="2659" spans="1:3">
      <c r="A2659" s="16"/>
      <c r="C2659"/>
    </row>
    <row r="2660" spans="1:3">
      <c r="A2660" s="16"/>
      <c r="C2660"/>
    </row>
    <row r="2661" spans="1:3">
      <c r="A2661" s="16"/>
      <c r="C2661"/>
    </row>
    <row r="2662" spans="1:3">
      <c r="A2662" s="16"/>
      <c r="C2662"/>
    </row>
    <row r="2663" spans="1:3">
      <c r="A2663" s="16"/>
      <c r="C2663"/>
    </row>
    <row r="2664" spans="1:3">
      <c r="A2664" s="16"/>
      <c r="C2664"/>
    </row>
    <row r="2665" spans="1:3">
      <c r="A2665" s="16"/>
      <c r="C2665"/>
    </row>
    <row r="2666" spans="1:3">
      <c r="A2666" s="16"/>
      <c r="C2666"/>
    </row>
    <row r="2667" spans="1:3">
      <c r="A2667" s="16"/>
      <c r="C2667"/>
    </row>
    <row r="2668" spans="1:3">
      <c r="A2668" s="16"/>
      <c r="C2668"/>
    </row>
    <row r="2669" spans="1:3">
      <c r="A2669" s="16"/>
      <c r="C2669"/>
    </row>
    <row r="2670" spans="1:3">
      <c r="A2670" s="16"/>
      <c r="C2670"/>
    </row>
    <row r="2671" spans="1:3">
      <c r="A2671" s="16"/>
      <c r="C2671"/>
    </row>
    <row r="2672" spans="1:3">
      <c r="A2672" s="16"/>
      <c r="C2672"/>
    </row>
    <row r="2673" spans="1:3">
      <c r="A2673" s="16"/>
      <c r="C2673"/>
    </row>
    <row r="2674" spans="1:3">
      <c r="A2674" s="16"/>
      <c r="C2674"/>
    </row>
    <row r="2675" spans="1:3">
      <c r="A2675" s="16"/>
      <c r="C2675"/>
    </row>
    <row r="2676" spans="1:3">
      <c r="A2676" s="16"/>
      <c r="C2676"/>
    </row>
    <row r="2677" spans="1:3">
      <c r="A2677" s="16"/>
      <c r="C2677"/>
    </row>
    <row r="2678" spans="1:3">
      <c r="A2678" s="16"/>
      <c r="C2678"/>
    </row>
    <row r="2679" spans="1:3">
      <c r="A2679" s="16"/>
      <c r="C2679"/>
    </row>
    <row r="2680" spans="1:3">
      <c r="A2680" s="16"/>
      <c r="C2680"/>
    </row>
    <row r="2681" spans="1:3">
      <c r="A2681" s="16"/>
      <c r="C2681"/>
    </row>
    <row r="2682" spans="1:3">
      <c r="A2682" s="16"/>
      <c r="C2682"/>
    </row>
    <row r="2683" spans="1:3">
      <c r="A2683" s="16"/>
      <c r="C2683"/>
    </row>
    <row r="2684" spans="1:3">
      <c r="A2684" s="16"/>
      <c r="C2684"/>
    </row>
    <row r="2685" spans="1:3">
      <c r="A2685" s="16"/>
      <c r="C2685"/>
    </row>
    <row r="2686" spans="1:3">
      <c r="A2686" s="16"/>
      <c r="C2686"/>
    </row>
    <row r="2687" spans="1:3">
      <c r="A2687" s="16"/>
      <c r="C2687"/>
    </row>
    <row r="2688" spans="1:3">
      <c r="A2688" s="16"/>
      <c r="C2688"/>
    </row>
    <row r="2689" spans="1:3">
      <c r="A2689" s="16"/>
      <c r="C2689"/>
    </row>
    <row r="2690" spans="1:3">
      <c r="A2690" s="16"/>
      <c r="C2690"/>
    </row>
    <row r="2691" spans="1:3">
      <c r="A2691" s="16"/>
      <c r="C2691"/>
    </row>
    <row r="2692" spans="1:3">
      <c r="A2692" s="16"/>
      <c r="C2692"/>
    </row>
    <row r="2693" spans="1:3">
      <c r="A2693" s="16"/>
      <c r="C2693"/>
    </row>
    <row r="2694" spans="1:3">
      <c r="A2694" s="16"/>
      <c r="C2694"/>
    </row>
    <row r="2695" spans="1:3">
      <c r="A2695" s="16"/>
      <c r="C2695"/>
    </row>
    <row r="2696" spans="1:3">
      <c r="A2696" s="16"/>
      <c r="C2696"/>
    </row>
    <row r="2697" spans="1:3">
      <c r="A2697" s="16"/>
      <c r="C2697"/>
    </row>
    <row r="2698" spans="1:3">
      <c r="A2698" s="16"/>
      <c r="C2698"/>
    </row>
    <row r="2699" spans="1:3">
      <c r="A2699" s="16"/>
      <c r="C2699"/>
    </row>
    <row r="2700" spans="1:3">
      <c r="A2700" s="16"/>
      <c r="C2700"/>
    </row>
    <row r="2701" spans="1:3">
      <c r="A2701" s="16"/>
      <c r="C2701"/>
    </row>
    <row r="2702" spans="1:3">
      <c r="A2702" s="16"/>
      <c r="C2702"/>
    </row>
    <row r="2703" spans="1:3">
      <c r="A2703" s="16"/>
      <c r="C2703"/>
    </row>
    <row r="2704" spans="1:3">
      <c r="A2704" s="16"/>
      <c r="C2704"/>
    </row>
    <row r="2705" spans="1:3">
      <c r="A2705" s="16"/>
      <c r="C2705"/>
    </row>
    <row r="2706" spans="1:3">
      <c r="A2706" s="16"/>
      <c r="C2706"/>
    </row>
    <row r="2707" spans="1:3">
      <c r="A2707" s="16"/>
      <c r="C2707"/>
    </row>
    <row r="2708" spans="1:3">
      <c r="A2708" s="16"/>
      <c r="C2708"/>
    </row>
    <row r="2709" spans="1:3">
      <c r="A2709" s="16"/>
      <c r="C2709"/>
    </row>
    <row r="2710" spans="1:3">
      <c r="A2710" s="16"/>
      <c r="C2710"/>
    </row>
    <row r="2711" spans="1:3">
      <c r="A2711" s="16"/>
      <c r="C2711"/>
    </row>
    <row r="2712" spans="1:3">
      <c r="A2712" s="16"/>
      <c r="C2712"/>
    </row>
    <row r="2713" spans="1:3">
      <c r="A2713" s="16"/>
      <c r="C2713"/>
    </row>
    <row r="2714" spans="1:3">
      <c r="A2714" s="16"/>
      <c r="C2714"/>
    </row>
    <row r="2715" spans="1:3">
      <c r="A2715" s="16"/>
      <c r="C2715"/>
    </row>
    <row r="2716" spans="1:3">
      <c r="A2716" s="16"/>
      <c r="C2716"/>
    </row>
    <row r="2717" spans="1:3">
      <c r="A2717" s="16"/>
      <c r="C2717"/>
    </row>
    <row r="2718" spans="1:3">
      <c r="A2718" s="16"/>
      <c r="C2718"/>
    </row>
    <row r="2719" spans="1:3">
      <c r="A2719" s="16"/>
      <c r="C2719"/>
    </row>
    <row r="2720" spans="1:3">
      <c r="A2720" s="16"/>
      <c r="C2720"/>
    </row>
    <row r="2721" spans="1:3">
      <c r="A2721" s="16"/>
      <c r="C2721"/>
    </row>
    <row r="2722" spans="1:3">
      <c r="A2722" s="16"/>
      <c r="C2722"/>
    </row>
    <row r="2723" spans="1:3">
      <c r="A2723" s="16"/>
      <c r="C2723"/>
    </row>
    <row r="2724" spans="1:3">
      <c r="A2724" s="16"/>
      <c r="C2724"/>
    </row>
    <row r="2725" spans="1:3">
      <c r="A2725" s="16"/>
      <c r="C2725"/>
    </row>
    <row r="2726" spans="1:3">
      <c r="A2726" s="16"/>
      <c r="C2726"/>
    </row>
    <row r="2727" spans="1:3">
      <c r="A2727" s="16"/>
      <c r="C2727"/>
    </row>
    <row r="2728" spans="1:3">
      <c r="A2728" s="16"/>
      <c r="C2728"/>
    </row>
    <row r="2729" spans="1:3">
      <c r="A2729" s="16"/>
      <c r="C2729"/>
    </row>
    <row r="2730" spans="1:3">
      <c r="A2730" s="16"/>
      <c r="C2730"/>
    </row>
    <row r="2731" spans="1:3">
      <c r="A2731" s="16"/>
      <c r="C2731"/>
    </row>
    <row r="2732" spans="1:3">
      <c r="A2732" s="16"/>
      <c r="C2732"/>
    </row>
    <row r="2733" spans="1:3">
      <c r="A2733" s="16"/>
      <c r="C2733"/>
    </row>
    <row r="2734" spans="1:3">
      <c r="A2734" s="16"/>
      <c r="C2734"/>
    </row>
    <row r="2735" spans="1:3">
      <c r="A2735" s="16"/>
      <c r="C2735"/>
    </row>
    <row r="2736" spans="1:3">
      <c r="A2736" s="16"/>
      <c r="C2736"/>
    </row>
    <row r="2737" spans="1:3">
      <c r="A2737" s="16"/>
      <c r="C2737"/>
    </row>
    <row r="2738" spans="1:3">
      <c r="A2738" s="16"/>
      <c r="C2738"/>
    </row>
    <row r="2739" spans="1:3">
      <c r="A2739" s="16"/>
      <c r="C2739"/>
    </row>
    <row r="2740" spans="1:3">
      <c r="A2740" s="16"/>
      <c r="C2740"/>
    </row>
    <row r="2741" spans="1:3">
      <c r="A2741" s="16"/>
      <c r="C2741"/>
    </row>
    <row r="2742" spans="1:3">
      <c r="A2742" s="16"/>
      <c r="C2742"/>
    </row>
    <row r="2743" spans="1:3">
      <c r="A2743" s="16"/>
      <c r="C2743"/>
    </row>
    <row r="2744" spans="1:3">
      <c r="A2744" s="16"/>
      <c r="C2744"/>
    </row>
    <row r="2745" spans="1:3">
      <c r="A2745" s="16"/>
      <c r="C2745"/>
    </row>
    <row r="2746" spans="1:3">
      <c r="A2746" s="16"/>
      <c r="C2746"/>
    </row>
    <row r="2747" spans="1:3">
      <c r="A2747" s="16"/>
      <c r="C2747"/>
    </row>
    <row r="2748" spans="1:3">
      <c r="A2748" s="16"/>
      <c r="C2748"/>
    </row>
    <row r="2749" spans="1:3">
      <c r="A2749" s="16"/>
      <c r="C2749"/>
    </row>
    <row r="2750" spans="1:3">
      <c r="A2750" s="16"/>
      <c r="C2750"/>
    </row>
    <row r="2751" spans="1:3">
      <c r="A2751" s="16"/>
      <c r="C2751"/>
    </row>
    <row r="2752" spans="1:3">
      <c r="A2752" s="16"/>
      <c r="C2752"/>
    </row>
    <row r="2753" spans="1:3">
      <c r="A2753" s="16"/>
      <c r="C2753"/>
    </row>
    <row r="2754" spans="1:3">
      <c r="A2754" s="16"/>
      <c r="C2754"/>
    </row>
    <row r="2755" spans="1:3">
      <c r="A2755" s="16"/>
      <c r="C2755"/>
    </row>
    <row r="2756" spans="1:3">
      <c r="A2756" s="16"/>
      <c r="C2756"/>
    </row>
    <row r="2757" spans="1:3">
      <c r="A2757" s="16"/>
      <c r="C2757"/>
    </row>
    <row r="2758" spans="1:3">
      <c r="A2758" s="16"/>
      <c r="C2758"/>
    </row>
    <row r="2759" spans="1:3">
      <c r="A2759" s="16"/>
      <c r="C2759"/>
    </row>
    <row r="2760" spans="1:3">
      <c r="A2760" s="16"/>
      <c r="C2760"/>
    </row>
    <row r="2761" spans="1:3">
      <c r="A2761" s="16"/>
      <c r="C2761"/>
    </row>
    <row r="2762" spans="1:3">
      <c r="A2762" s="16"/>
      <c r="C2762"/>
    </row>
    <row r="2763" spans="1:3">
      <c r="A2763" s="16"/>
      <c r="C2763"/>
    </row>
    <row r="2764" spans="1:3">
      <c r="A2764" s="16"/>
      <c r="C2764"/>
    </row>
    <row r="2765" spans="1:3">
      <c r="A2765" s="16"/>
      <c r="C2765"/>
    </row>
    <row r="2766" spans="1:3">
      <c r="A2766" s="16"/>
      <c r="C2766"/>
    </row>
    <row r="2767" spans="1:3">
      <c r="A2767" s="16"/>
      <c r="C2767"/>
    </row>
    <row r="2768" spans="1:3">
      <c r="A2768" s="16"/>
      <c r="C2768"/>
    </row>
    <row r="2769" spans="1:3">
      <c r="A2769" s="16"/>
      <c r="C2769"/>
    </row>
    <row r="2770" spans="1:3">
      <c r="A2770" s="16"/>
      <c r="C2770"/>
    </row>
    <row r="2771" spans="1:3">
      <c r="A2771" s="16"/>
      <c r="C2771"/>
    </row>
    <row r="2772" spans="1:3">
      <c r="A2772" s="16"/>
      <c r="C2772"/>
    </row>
    <row r="2773" spans="1:3">
      <c r="A2773" s="16"/>
      <c r="C2773"/>
    </row>
    <row r="2774" spans="1:3">
      <c r="A2774" s="16"/>
      <c r="C2774"/>
    </row>
    <row r="2775" spans="1:3">
      <c r="A2775" s="16"/>
      <c r="C2775"/>
    </row>
    <row r="2776" spans="1:3">
      <c r="A2776" s="16"/>
      <c r="C2776"/>
    </row>
    <row r="2777" spans="1:3">
      <c r="A2777" s="16"/>
      <c r="C2777"/>
    </row>
    <row r="2778" spans="1:3">
      <c r="A2778" s="16"/>
      <c r="C2778"/>
    </row>
    <row r="2779" spans="1:3">
      <c r="A2779" s="16"/>
      <c r="C2779"/>
    </row>
    <row r="2780" spans="1:3">
      <c r="A2780" s="16"/>
      <c r="C2780"/>
    </row>
    <row r="2781" spans="1:3">
      <c r="A2781" s="16"/>
      <c r="C2781"/>
    </row>
    <row r="2782" spans="1:3">
      <c r="A2782" s="16"/>
      <c r="C2782"/>
    </row>
    <row r="2783" spans="1:3">
      <c r="A2783" s="16"/>
      <c r="C2783"/>
    </row>
    <row r="2784" spans="1:3">
      <c r="A2784" s="16"/>
      <c r="C2784"/>
    </row>
    <row r="2785" spans="1:3">
      <c r="A2785" s="16"/>
      <c r="C2785"/>
    </row>
    <row r="2786" spans="1:3">
      <c r="A2786" s="16"/>
      <c r="C2786"/>
    </row>
    <row r="2787" spans="1:3">
      <c r="A2787" s="16"/>
      <c r="C2787"/>
    </row>
    <row r="2788" spans="1:3">
      <c r="A2788" s="16"/>
      <c r="C2788"/>
    </row>
    <row r="2789" spans="1:3">
      <c r="A2789" s="16"/>
      <c r="C2789"/>
    </row>
    <row r="2790" spans="1:3">
      <c r="A2790" s="16"/>
      <c r="C2790"/>
    </row>
    <row r="2791" spans="1:3">
      <c r="A2791" s="16"/>
      <c r="C2791"/>
    </row>
    <row r="2792" spans="1:3">
      <c r="A2792" s="16"/>
      <c r="C2792"/>
    </row>
    <row r="2793" spans="1:3">
      <c r="A2793" s="16"/>
      <c r="C2793"/>
    </row>
    <row r="2794" spans="1:3">
      <c r="A2794" s="16"/>
      <c r="C2794"/>
    </row>
    <row r="2795" spans="1:3">
      <c r="A2795" s="16"/>
      <c r="C2795"/>
    </row>
    <row r="2796" spans="1:3">
      <c r="A2796" s="16"/>
      <c r="C2796"/>
    </row>
    <row r="2797" spans="1:3">
      <c r="A2797" s="16"/>
      <c r="C2797"/>
    </row>
    <row r="2798" spans="1:3">
      <c r="A2798" s="16"/>
      <c r="C2798"/>
    </row>
    <row r="2799" spans="1:3">
      <c r="A2799" s="16"/>
      <c r="C2799"/>
    </row>
    <row r="2800" spans="1:3">
      <c r="A2800" s="16"/>
      <c r="C2800"/>
    </row>
    <row r="2801" spans="1:7">
      <c r="A2801" s="16"/>
      <c r="C2801"/>
    </row>
    <row r="2802" spans="1:7">
      <c r="A2802" s="16"/>
      <c r="C2802"/>
    </row>
    <row r="2803" spans="1:7">
      <c r="A2803" s="16"/>
      <c r="C2803"/>
    </row>
    <row r="2804" spans="1:7">
      <c r="A2804" s="16"/>
      <c r="C2804"/>
    </row>
    <row r="2805" spans="1:7">
      <c r="A2805" s="16"/>
      <c r="C2805"/>
    </row>
    <row r="2806" spans="1:7">
      <c r="A2806" s="16"/>
      <c r="C2806"/>
    </row>
    <row r="2807" spans="1:7">
      <c r="A2807" s="16"/>
      <c r="C2807"/>
    </row>
    <row r="2808" spans="1:7">
      <c r="A2808" s="16"/>
      <c r="C2808"/>
    </row>
    <row r="2809" spans="1:7">
      <c r="A2809" s="84"/>
      <c r="B2809" s="83"/>
      <c r="C2809" s="83"/>
      <c r="D2809" s="83"/>
      <c r="E2809" s="83"/>
      <c r="F2809" s="83"/>
      <c r="G2809" s="83"/>
    </row>
    <row r="2810" spans="1:7">
      <c r="A2810" s="84"/>
      <c r="B2810" s="83"/>
      <c r="C2810" s="83"/>
      <c r="D2810" s="83"/>
      <c r="E2810" s="83"/>
      <c r="F2810" s="83"/>
      <c r="G2810" s="83"/>
    </row>
    <row r="2811" spans="1:7">
      <c r="A2811" s="84"/>
      <c r="B2811" s="83"/>
      <c r="C2811" s="83"/>
      <c r="D2811" s="83"/>
      <c r="E2811" s="83"/>
      <c r="F2811" s="83"/>
      <c r="G2811" s="83"/>
    </row>
    <row r="2812" spans="1:7">
      <c r="A2812" s="84"/>
      <c r="B2812" s="83"/>
      <c r="C2812" s="83"/>
      <c r="D2812" s="83"/>
      <c r="E2812" s="83"/>
      <c r="F2812" s="83"/>
      <c r="G2812" s="83"/>
    </row>
    <row r="2813" spans="1:7">
      <c r="A2813" s="84"/>
      <c r="B2813" s="83"/>
      <c r="C2813" s="83"/>
      <c r="D2813" s="83"/>
      <c r="E2813" s="83"/>
      <c r="F2813" s="83"/>
      <c r="G2813" s="83"/>
    </row>
    <row r="2814" spans="1:7">
      <c r="A2814" s="84"/>
      <c r="B2814" s="83"/>
      <c r="C2814" s="83"/>
      <c r="D2814" s="83"/>
      <c r="E2814" s="83"/>
      <c r="F2814" s="83"/>
      <c r="G2814" s="83"/>
    </row>
    <row r="2815" spans="1:7">
      <c r="A2815" s="84"/>
      <c r="B2815" s="83"/>
      <c r="C2815" s="83"/>
      <c r="D2815" s="83"/>
      <c r="E2815" s="83"/>
      <c r="F2815" s="83"/>
      <c r="G2815" s="83"/>
    </row>
    <row r="2816" spans="1:7">
      <c r="A2816" s="84"/>
      <c r="B2816" s="83"/>
      <c r="C2816" s="83"/>
      <c r="D2816" s="83"/>
      <c r="E2816" s="83"/>
      <c r="F2816" s="83"/>
      <c r="G2816" s="83"/>
    </row>
    <row r="2817" spans="1:7">
      <c r="A2817" s="84"/>
      <c r="B2817" s="83"/>
      <c r="C2817" s="83"/>
      <c r="D2817" s="83"/>
      <c r="E2817" s="83"/>
      <c r="F2817" s="83"/>
      <c r="G2817" s="83"/>
    </row>
    <row r="2818" spans="1:7">
      <c r="A2818" s="84"/>
      <c r="B2818" s="83"/>
      <c r="C2818" s="83"/>
      <c r="D2818" s="83"/>
      <c r="E2818" s="83"/>
      <c r="F2818" s="83"/>
      <c r="G2818" s="83"/>
    </row>
    <row r="2819" spans="1:7">
      <c r="A2819" s="84"/>
      <c r="B2819" s="83"/>
      <c r="C2819" s="83"/>
      <c r="D2819" s="83"/>
      <c r="E2819" s="83"/>
      <c r="F2819" s="83"/>
      <c r="G2819" s="83"/>
    </row>
    <row r="2820" spans="1:7">
      <c r="A2820" s="84"/>
      <c r="B2820" s="83"/>
      <c r="C2820" s="83"/>
      <c r="D2820" s="83"/>
      <c r="E2820" s="83"/>
      <c r="F2820" s="83"/>
      <c r="G2820" s="83"/>
    </row>
    <row r="2821" spans="1:7">
      <c r="A2821" s="84"/>
      <c r="B2821" s="83"/>
      <c r="C2821" s="83"/>
      <c r="D2821" s="83"/>
      <c r="E2821" s="83"/>
      <c r="F2821" s="83"/>
      <c r="G2821" s="83"/>
    </row>
    <row r="2822" spans="1:7">
      <c r="A2822" s="84"/>
      <c r="B2822" s="83"/>
      <c r="C2822" s="83"/>
      <c r="D2822" s="83"/>
      <c r="E2822" s="83"/>
      <c r="F2822" s="83"/>
      <c r="G2822" s="83"/>
    </row>
    <row r="2823" spans="1:7">
      <c r="A2823" s="84"/>
      <c r="B2823" s="83"/>
      <c r="C2823" s="83"/>
      <c r="D2823" s="83"/>
      <c r="E2823" s="83"/>
      <c r="F2823" s="83"/>
      <c r="G2823" s="83"/>
    </row>
    <row r="2824" spans="1:7">
      <c r="A2824" s="84"/>
      <c r="B2824" s="83"/>
      <c r="C2824" s="83"/>
      <c r="D2824" s="83"/>
      <c r="E2824" s="83"/>
      <c r="F2824" s="83"/>
      <c r="G2824" s="83"/>
    </row>
    <row r="2825" spans="1:7">
      <c r="A2825" s="84"/>
      <c r="B2825" s="83"/>
      <c r="C2825" s="83"/>
      <c r="D2825" s="83"/>
      <c r="E2825" s="83"/>
      <c r="F2825" s="83"/>
      <c r="G2825" s="83"/>
    </row>
    <row r="2826" spans="1:7">
      <c r="A2826" s="84"/>
      <c r="B2826" s="83"/>
      <c r="C2826" s="83"/>
      <c r="D2826" s="83"/>
      <c r="E2826" s="83"/>
      <c r="F2826" s="83"/>
      <c r="G2826" s="83"/>
    </row>
    <row r="2827" spans="1:7">
      <c r="A2827" s="84"/>
      <c r="B2827" s="83"/>
      <c r="C2827" s="83"/>
      <c r="D2827" s="83"/>
      <c r="E2827" s="83"/>
      <c r="F2827" s="83"/>
      <c r="G2827" s="83"/>
    </row>
    <row r="2828" spans="1:7">
      <c r="A2828" s="84"/>
      <c r="B2828" s="83"/>
      <c r="C2828" s="83"/>
      <c r="D2828" s="83"/>
      <c r="E2828" s="83"/>
      <c r="F2828" s="83"/>
      <c r="G2828" s="83"/>
    </row>
    <row r="2829" spans="1:7">
      <c r="A2829" s="84"/>
      <c r="B2829" s="83"/>
      <c r="C2829" s="83"/>
      <c r="D2829" s="83"/>
      <c r="E2829" s="83"/>
      <c r="F2829" s="83"/>
      <c r="G2829" s="83"/>
    </row>
    <row r="2830" spans="1:7">
      <c r="A2830" s="84"/>
      <c r="B2830" s="83"/>
      <c r="C2830" s="83"/>
      <c r="D2830" s="83"/>
      <c r="E2830" s="83"/>
      <c r="F2830" s="83"/>
      <c r="G2830" s="83"/>
    </row>
    <row r="2831" spans="1:7">
      <c r="A2831" s="84"/>
      <c r="B2831" s="83"/>
      <c r="C2831" s="83"/>
      <c r="D2831" s="83"/>
      <c r="E2831" s="83"/>
      <c r="F2831" s="83"/>
      <c r="G2831" s="83"/>
    </row>
    <row r="2832" spans="1:7">
      <c r="A2832" s="84"/>
      <c r="B2832" s="83"/>
      <c r="C2832" s="83"/>
      <c r="D2832" s="83"/>
      <c r="E2832" s="83"/>
      <c r="F2832" s="83"/>
      <c r="G2832" s="83"/>
    </row>
    <row r="2833" spans="1:7">
      <c r="A2833" s="84"/>
      <c r="B2833" s="83"/>
      <c r="C2833" s="83"/>
      <c r="D2833" s="83"/>
      <c r="E2833" s="83"/>
      <c r="F2833" s="83"/>
      <c r="G2833" s="83"/>
    </row>
    <row r="2834" spans="1:7">
      <c r="A2834" s="84"/>
      <c r="B2834" s="83"/>
      <c r="C2834" s="83"/>
      <c r="D2834" s="83"/>
      <c r="E2834" s="83"/>
      <c r="F2834" s="83"/>
      <c r="G2834" s="83"/>
    </row>
    <row r="2835" spans="1:7">
      <c r="A2835" s="84"/>
      <c r="B2835" s="83"/>
      <c r="C2835" s="83"/>
      <c r="D2835" s="83"/>
      <c r="E2835" s="83"/>
      <c r="F2835" s="83"/>
      <c r="G2835" s="83"/>
    </row>
    <row r="2836" spans="1:7">
      <c r="A2836" s="84"/>
      <c r="B2836" s="83"/>
      <c r="C2836" s="83"/>
      <c r="D2836" s="83"/>
      <c r="E2836" s="83"/>
      <c r="F2836" s="83"/>
      <c r="G2836" s="83"/>
    </row>
    <row r="2837" spans="1:7">
      <c r="A2837" s="84"/>
      <c r="B2837" s="83"/>
      <c r="C2837" s="83"/>
      <c r="D2837" s="83"/>
      <c r="E2837" s="83"/>
      <c r="F2837" s="83"/>
      <c r="G2837" s="83"/>
    </row>
    <row r="2838" spans="1:7">
      <c r="A2838" s="84"/>
      <c r="B2838" s="83"/>
      <c r="C2838" s="83"/>
      <c r="D2838" s="83"/>
      <c r="E2838" s="83"/>
      <c r="F2838" s="83"/>
      <c r="G2838" s="83"/>
    </row>
    <row r="2839" spans="1:7">
      <c r="A2839" s="84"/>
      <c r="B2839" s="83"/>
      <c r="C2839" s="83"/>
      <c r="D2839" s="83"/>
      <c r="E2839" s="83"/>
      <c r="F2839" s="83"/>
      <c r="G2839" s="83"/>
    </row>
    <row r="2840" spans="1:7">
      <c r="A2840" s="84"/>
      <c r="B2840" s="83"/>
      <c r="C2840" s="83"/>
      <c r="D2840" s="83"/>
      <c r="E2840" s="83"/>
      <c r="F2840" s="83"/>
      <c r="G2840" s="83"/>
    </row>
    <row r="2841" spans="1:7">
      <c r="A2841" s="84"/>
      <c r="B2841" s="83"/>
      <c r="C2841" s="83"/>
      <c r="D2841" s="83"/>
      <c r="E2841" s="83"/>
      <c r="F2841" s="83"/>
      <c r="G2841" s="83"/>
    </row>
    <row r="2842" spans="1:7">
      <c r="A2842" s="84"/>
      <c r="B2842" s="83"/>
      <c r="C2842" s="83"/>
      <c r="D2842" s="83"/>
      <c r="E2842" s="83"/>
      <c r="F2842" s="83"/>
      <c r="G2842" s="83"/>
    </row>
    <row r="2843" spans="1:7">
      <c r="A2843" s="84"/>
      <c r="B2843" s="83"/>
      <c r="C2843" s="83"/>
      <c r="D2843" s="83"/>
      <c r="E2843" s="83"/>
      <c r="F2843" s="83"/>
      <c r="G2843" s="83"/>
    </row>
    <row r="2844" spans="1:7">
      <c r="A2844" s="84"/>
      <c r="B2844" s="83"/>
      <c r="C2844" s="83"/>
      <c r="D2844" s="83"/>
      <c r="E2844" s="83"/>
      <c r="F2844" s="83"/>
      <c r="G2844" s="83"/>
    </row>
    <row r="2845" spans="1:7">
      <c r="A2845" s="84"/>
      <c r="B2845" s="83"/>
      <c r="C2845" s="83"/>
      <c r="D2845" s="83"/>
      <c r="E2845" s="83"/>
      <c r="F2845" s="83"/>
      <c r="G2845" s="83"/>
    </row>
    <row r="2846" spans="1:7">
      <c r="A2846" s="84"/>
      <c r="B2846" s="83"/>
      <c r="C2846" s="83"/>
      <c r="D2846" s="83"/>
      <c r="E2846" s="83"/>
      <c r="F2846" s="83"/>
      <c r="G2846" s="83"/>
    </row>
    <row r="2847" spans="1:7">
      <c r="A2847" s="84"/>
      <c r="B2847" s="83"/>
      <c r="C2847" s="83"/>
      <c r="D2847" s="83"/>
      <c r="E2847" s="83"/>
      <c r="F2847" s="83"/>
      <c r="G2847" s="83"/>
    </row>
    <row r="2848" spans="1:7">
      <c r="A2848" s="84"/>
      <c r="B2848" s="83"/>
      <c r="C2848" s="83"/>
      <c r="D2848" s="83"/>
      <c r="E2848" s="83"/>
      <c r="F2848" s="83"/>
      <c r="G2848" s="83"/>
    </row>
    <row r="2849" spans="1:7">
      <c r="A2849" s="84"/>
      <c r="B2849" s="83"/>
      <c r="C2849" s="83"/>
      <c r="D2849" s="83"/>
      <c r="E2849" s="83"/>
      <c r="F2849" s="83"/>
      <c r="G2849" s="83"/>
    </row>
    <row r="2850" spans="1:7">
      <c r="A2850" s="84"/>
      <c r="B2850" s="83"/>
      <c r="C2850" s="83"/>
      <c r="D2850" s="83"/>
      <c r="E2850" s="83"/>
      <c r="F2850" s="83"/>
      <c r="G2850" s="83"/>
    </row>
    <row r="2851" spans="1:7">
      <c r="A2851" s="84"/>
      <c r="B2851" s="83"/>
      <c r="C2851" s="83"/>
      <c r="D2851" s="83"/>
      <c r="E2851" s="83"/>
      <c r="F2851" s="83"/>
      <c r="G2851" s="83"/>
    </row>
    <row r="2852" spans="1:7">
      <c r="A2852" s="84"/>
      <c r="B2852" s="83"/>
      <c r="C2852" s="83"/>
      <c r="D2852" s="83"/>
      <c r="E2852" s="83"/>
      <c r="F2852" s="83"/>
      <c r="G2852" s="83"/>
    </row>
    <row r="2853" spans="1:7">
      <c r="A2853" s="84"/>
      <c r="B2853" s="83"/>
      <c r="C2853" s="83"/>
      <c r="D2853" s="83"/>
      <c r="E2853" s="83"/>
      <c r="F2853" s="83"/>
      <c r="G2853" s="83"/>
    </row>
    <row r="2854" spans="1:7">
      <c r="A2854" s="84"/>
      <c r="B2854" s="83"/>
      <c r="C2854" s="83"/>
      <c r="D2854" s="83"/>
      <c r="E2854" s="83"/>
      <c r="F2854" s="83"/>
      <c r="G2854" s="83"/>
    </row>
    <row r="2855" spans="1:7">
      <c r="A2855" s="84"/>
      <c r="B2855" s="83"/>
      <c r="C2855" s="83"/>
      <c r="D2855" s="83"/>
      <c r="E2855" s="83"/>
      <c r="F2855" s="83"/>
      <c r="G2855" s="83"/>
    </row>
    <row r="2856" spans="1:7">
      <c r="A2856" s="84"/>
      <c r="B2856" s="83"/>
      <c r="C2856" s="83"/>
      <c r="D2856" s="83"/>
      <c r="E2856" s="83"/>
      <c r="F2856" s="83"/>
      <c r="G2856" s="83"/>
    </row>
    <row r="2857" spans="1:7">
      <c r="A2857" s="84"/>
      <c r="B2857" s="83"/>
      <c r="C2857" s="83"/>
      <c r="D2857" s="83"/>
      <c r="E2857" s="83"/>
      <c r="F2857" s="83"/>
      <c r="G2857" s="83"/>
    </row>
    <row r="2858" spans="1:7">
      <c r="A2858" s="16"/>
      <c r="C2858"/>
    </row>
    <row r="2859" spans="1:7">
      <c r="A2859" s="16"/>
      <c r="C2859"/>
    </row>
    <row r="2860" spans="1:7">
      <c r="A2860" s="16"/>
      <c r="C2860"/>
    </row>
    <row r="2861" spans="1:7">
      <c r="A2861" s="16"/>
      <c r="C2861"/>
    </row>
    <row r="2862" spans="1:7">
      <c r="A2862" s="16"/>
      <c r="C2862"/>
    </row>
    <row r="2863" spans="1:7">
      <c r="A2863" s="16"/>
      <c r="C2863"/>
    </row>
    <row r="2864" spans="1:7">
      <c r="A2864" s="16"/>
      <c r="C2864"/>
    </row>
    <row r="2865" spans="1:3">
      <c r="A2865" s="16"/>
      <c r="C2865"/>
    </row>
    <row r="2866" spans="1:3">
      <c r="A2866" s="16"/>
      <c r="C2866"/>
    </row>
    <row r="2867" spans="1:3">
      <c r="A2867" s="16"/>
      <c r="C2867"/>
    </row>
    <row r="2868" spans="1:3">
      <c r="A2868" s="16"/>
      <c r="C2868"/>
    </row>
    <row r="2869" spans="1:3">
      <c r="A2869" s="16"/>
      <c r="C2869"/>
    </row>
    <row r="2870" spans="1:3">
      <c r="A2870" s="16"/>
      <c r="C2870"/>
    </row>
    <row r="2871" spans="1:3">
      <c r="A2871" s="16"/>
      <c r="C2871"/>
    </row>
    <row r="2872" spans="1:3">
      <c r="A2872" s="16"/>
      <c r="C2872"/>
    </row>
    <row r="2873" spans="1:3">
      <c r="A2873" s="16"/>
      <c r="C2873"/>
    </row>
    <row r="2874" spans="1:3">
      <c r="A2874" s="16"/>
      <c r="C2874"/>
    </row>
    <row r="2875" spans="1:3">
      <c r="A2875" s="16"/>
      <c r="C2875"/>
    </row>
    <row r="2876" spans="1:3">
      <c r="A2876" s="16"/>
      <c r="C2876"/>
    </row>
    <row r="2877" spans="1:3">
      <c r="A2877" s="16"/>
      <c r="C2877"/>
    </row>
    <row r="2878" spans="1:3">
      <c r="A2878" s="16"/>
      <c r="C2878"/>
    </row>
    <row r="2879" spans="1:3">
      <c r="A2879" s="16"/>
      <c r="C2879"/>
    </row>
    <row r="2880" spans="1:3">
      <c r="A2880" s="16"/>
      <c r="C2880"/>
    </row>
    <row r="2881" spans="1:3">
      <c r="A2881" s="16"/>
      <c r="C2881"/>
    </row>
    <row r="2882" spans="1:3">
      <c r="A2882" s="16"/>
      <c r="C2882"/>
    </row>
    <row r="2883" spans="1:3">
      <c r="A2883" s="16"/>
      <c r="C2883"/>
    </row>
    <row r="2884" spans="1:3">
      <c r="A2884" s="16"/>
      <c r="C2884"/>
    </row>
    <row r="2885" spans="1:3">
      <c r="A2885" s="16"/>
      <c r="C2885"/>
    </row>
    <row r="2886" spans="1:3">
      <c r="A2886" s="16"/>
      <c r="C2886"/>
    </row>
    <row r="2887" spans="1:3">
      <c r="A2887" s="16"/>
      <c r="C2887"/>
    </row>
    <row r="2888" spans="1:3">
      <c r="A2888" s="16"/>
      <c r="C2888"/>
    </row>
    <row r="2889" spans="1:3">
      <c r="A2889" s="16"/>
      <c r="C2889"/>
    </row>
    <row r="2890" spans="1:3">
      <c r="A2890" s="16"/>
      <c r="C2890"/>
    </row>
    <row r="2891" spans="1:3">
      <c r="A2891" s="16"/>
      <c r="C2891"/>
    </row>
    <row r="2892" spans="1:3">
      <c r="A2892" s="16"/>
      <c r="C2892"/>
    </row>
    <row r="2893" spans="1:3">
      <c r="A2893" s="16"/>
      <c r="C2893"/>
    </row>
    <row r="2894" spans="1:3">
      <c r="A2894" s="16"/>
      <c r="C2894"/>
    </row>
    <row r="2895" spans="1:3">
      <c r="A2895" s="16"/>
      <c r="C2895"/>
    </row>
    <row r="2896" spans="1:3">
      <c r="A2896" s="16"/>
      <c r="C2896"/>
    </row>
    <row r="2897" spans="1:7">
      <c r="A2897" s="16"/>
      <c r="C2897"/>
    </row>
    <row r="2898" spans="1:7">
      <c r="A2898" s="16"/>
      <c r="C2898"/>
    </row>
    <row r="2899" spans="1:7">
      <c r="A2899" s="16"/>
      <c r="C2899"/>
    </row>
    <row r="2900" spans="1:7">
      <c r="A2900" s="16"/>
      <c r="C2900"/>
    </row>
    <row r="2901" spans="1:7">
      <c r="A2901" s="16"/>
      <c r="C2901"/>
    </row>
    <row r="2902" spans="1:7">
      <c r="A2902" s="16"/>
      <c r="C2902"/>
    </row>
    <row r="2903" spans="1:7">
      <c r="A2903" s="16"/>
      <c r="C2903"/>
    </row>
    <row r="2904" spans="1:7">
      <c r="A2904" s="86"/>
      <c r="B2904" s="85"/>
      <c r="C2904" s="85"/>
      <c r="D2904" s="85"/>
      <c r="E2904" s="85"/>
      <c r="F2904" s="85"/>
      <c r="G2904" s="85"/>
    </row>
    <row r="2905" spans="1:7">
      <c r="A2905" s="86"/>
      <c r="B2905" s="85"/>
      <c r="C2905" s="85"/>
      <c r="D2905" s="85"/>
      <c r="E2905" s="85"/>
      <c r="F2905" s="85"/>
      <c r="G2905" s="85"/>
    </row>
    <row r="2906" spans="1:7">
      <c r="A2906" s="86"/>
      <c r="B2906" s="85"/>
      <c r="C2906" s="85"/>
      <c r="D2906" s="85"/>
      <c r="E2906" s="85"/>
      <c r="F2906" s="85"/>
      <c r="G2906" s="85"/>
    </row>
    <row r="2907" spans="1:7">
      <c r="A2907" s="86"/>
      <c r="B2907" s="85"/>
      <c r="C2907" s="85"/>
      <c r="D2907" s="85"/>
      <c r="E2907" s="85"/>
      <c r="F2907" s="85"/>
      <c r="G2907" s="85"/>
    </row>
    <row r="2908" spans="1:7">
      <c r="A2908" s="86"/>
      <c r="B2908" s="85"/>
      <c r="C2908" s="85"/>
      <c r="D2908" s="85"/>
      <c r="E2908" s="85"/>
      <c r="F2908" s="85"/>
      <c r="G2908" s="85"/>
    </row>
    <row r="2909" spans="1:7">
      <c r="A2909" s="86"/>
      <c r="B2909" s="85"/>
      <c r="C2909" s="85"/>
      <c r="D2909" s="85"/>
      <c r="E2909" s="85"/>
      <c r="F2909" s="85"/>
      <c r="G2909" s="85"/>
    </row>
    <row r="2910" spans="1:7">
      <c r="A2910" s="86"/>
      <c r="B2910" s="85"/>
      <c r="C2910" s="85"/>
      <c r="D2910" s="85"/>
      <c r="E2910" s="85"/>
      <c r="F2910" s="85"/>
      <c r="G2910" s="85"/>
    </row>
    <row r="2911" spans="1:7">
      <c r="A2911" s="86"/>
      <c r="B2911" s="85"/>
      <c r="C2911" s="85"/>
      <c r="D2911" s="85"/>
      <c r="E2911" s="85"/>
      <c r="F2911" s="85"/>
      <c r="G2911" s="85"/>
    </row>
    <row r="2912" spans="1:7">
      <c r="A2912" s="86"/>
      <c r="B2912" s="85"/>
      <c r="C2912" s="85"/>
      <c r="D2912" s="85"/>
      <c r="E2912" s="85"/>
      <c r="F2912" s="85"/>
      <c r="G2912" s="85"/>
    </row>
    <row r="2913" spans="1:7">
      <c r="A2913" s="86"/>
      <c r="B2913" s="85"/>
      <c r="C2913" s="85"/>
      <c r="D2913" s="85"/>
      <c r="E2913" s="85"/>
      <c r="F2913" s="85"/>
      <c r="G2913" s="85"/>
    </row>
    <row r="2914" spans="1:7">
      <c r="A2914" s="86"/>
      <c r="B2914" s="85"/>
      <c r="C2914" s="85"/>
      <c r="D2914" s="85"/>
      <c r="E2914" s="85"/>
      <c r="F2914" s="85"/>
      <c r="G2914" s="85"/>
    </row>
    <row r="2915" spans="1:7">
      <c r="A2915" s="86"/>
      <c r="B2915" s="85"/>
      <c r="C2915" s="85"/>
      <c r="D2915" s="85"/>
      <c r="E2915" s="85"/>
      <c r="F2915" s="85"/>
      <c r="G2915" s="85"/>
    </row>
    <row r="2916" spans="1:7">
      <c r="A2916" s="86"/>
      <c r="B2916" s="85"/>
      <c r="C2916" s="85"/>
      <c r="D2916" s="85"/>
      <c r="E2916" s="85"/>
      <c r="F2916" s="85"/>
      <c r="G2916" s="85"/>
    </row>
    <row r="2917" spans="1:7">
      <c r="A2917" s="86"/>
      <c r="B2917" s="85"/>
      <c r="C2917" s="85"/>
      <c r="D2917" s="85"/>
      <c r="E2917" s="85"/>
      <c r="F2917" s="85"/>
      <c r="G2917" s="85"/>
    </row>
    <row r="2918" spans="1:7">
      <c r="A2918" s="86"/>
      <c r="B2918" s="85"/>
      <c r="C2918" s="85"/>
      <c r="D2918" s="85"/>
      <c r="E2918" s="85"/>
      <c r="F2918" s="85"/>
      <c r="G2918" s="85"/>
    </row>
    <row r="2919" spans="1:7">
      <c r="A2919" s="90"/>
      <c r="B2919" s="89"/>
      <c r="C2919" s="89"/>
      <c r="D2919" s="89"/>
      <c r="E2919" s="89"/>
      <c r="F2919" s="89"/>
      <c r="G2919" s="89"/>
    </row>
    <row r="2920" spans="1:7">
      <c r="A2920" s="90"/>
      <c r="B2920" s="89"/>
      <c r="C2920" s="89"/>
      <c r="D2920" s="89"/>
      <c r="E2920" s="89"/>
      <c r="F2920" s="89"/>
      <c r="G2920" s="89"/>
    </row>
    <row r="2921" spans="1:7">
      <c r="A2921" s="90"/>
      <c r="B2921" s="89"/>
      <c r="C2921" s="89"/>
      <c r="D2921" s="89"/>
      <c r="E2921" s="89"/>
      <c r="F2921" s="89"/>
      <c r="G2921" s="89"/>
    </row>
    <row r="2922" spans="1:7">
      <c r="A2922" s="90"/>
      <c r="B2922" s="89"/>
      <c r="C2922" s="89"/>
      <c r="D2922" s="89"/>
      <c r="E2922" s="89"/>
      <c r="F2922" s="89"/>
      <c r="G2922" s="89"/>
    </row>
    <row r="2923" spans="1:7">
      <c r="A2923" s="90"/>
      <c r="B2923" s="89"/>
      <c r="C2923" s="89"/>
      <c r="D2923" s="89"/>
      <c r="E2923" s="89"/>
      <c r="F2923" s="89"/>
      <c r="G2923" s="89"/>
    </row>
    <row r="2924" spans="1:7">
      <c r="A2924" s="90"/>
      <c r="B2924" s="89"/>
      <c r="C2924" s="89"/>
      <c r="D2924" s="89"/>
      <c r="E2924" s="89"/>
      <c r="F2924" s="89"/>
      <c r="G2924" s="89"/>
    </row>
    <row r="2925" spans="1:7">
      <c r="A2925" s="90"/>
      <c r="B2925" s="89"/>
      <c r="C2925" s="89"/>
      <c r="D2925" s="89"/>
      <c r="E2925" s="89"/>
      <c r="F2925" s="89"/>
      <c r="G2925" s="89"/>
    </row>
    <row r="2926" spans="1:7">
      <c r="A2926" s="90"/>
      <c r="B2926" s="89"/>
      <c r="C2926" s="89"/>
      <c r="D2926" s="89"/>
      <c r="E2926" s="89"/>
      <c r="F2926" s="89"/>
      <c r="G2926" s="89"/>
    </row>
    <row r="2927" spans="1:7">
      <c r="A2927" s="90"/>
      <c r="B2927" s="89"/>
      <c r="C2927" s="89"/>
      <c r="D2927" s="89"/>
      <c r="E2927" s="89"/>
      <c r="F2927" s="89"/>
      <c r="G2927" s="89"/>
    </row>
    <row r="2928" spans="1:7">
      <c r="A2928" s="90"/>
      <c r="B2928" s="89"/>
      <c r="C2928" s="89"/>
      <c r="D2928" s="89"/>
      <c r="E2928" s="89"/>
      <c r="F2928" s="89"/>
      <c r="G2928" s="89"/>
    </row>
    <row r="2929" spans="1:7">
      <c r="A2929" s="90"/>
      <c r="B2929" s="89"/>
      <c r="C2929" s="89"/>
      <c r="D2929" s="89"/>
      <c r="E2929" s="89"/>
      <c r="F2929" s="89"/>
      <c r="G2929" s="89"/>
    </row>
    <row r="2930" spans="1:7">
      <c r="A2930" s="90"/>
      <c r="B2930" s="89"/>
      <c r="C2930" s="89"/>
      <c r="D2930" s="89"/>
      <c r="E2930" s="89"/>
      <c r="F2930" s="89"/>
      <c r="G2930" s="89"/>
    </row>
    <row r="2931" spans="1:7">
      <c r="A2931" s="90"/>
      <c r="B2931" s="89"/>
      <c r="C2931" s="89"/>
      <c r="D2931" s="89"/>
      <c r="E2931" s="89"/>
      <c r="F2931" s="89"/>
      <c r="G2931" s="89"/>
    </row>
    <row r="2932" spans="1:7">
      <c r="A2932" s="90"/>
      <c r="B2932" s="89"/>
      <c r="C2932" s="89"/>
      <c r="D2932" s="89"/>
      <c r="E2932" s="89"/>
      <c r="F2932" s="89"/>
      <c r="G2932" s="89"/>
    </row>
    <row r="2933" spans="1:7">
      <c r="A2933" s="90"/>
      <c r="B2933" s="89"/>
      <c r="C2933" s="89"/>
      <c r="D2933" s="89"/>
      <c r="E2933" s="89"/>
      <c r="F2933" s="89"/>
      <c r="G2933" s="89"/>
    </row>
    <row r="2934" spans="1:7">
      <c r="A2934" s="90"/>
      <c r="B2934" s="89"/>
      <c r="C2934" s="89"/>
      <c r="D2934" s="89"/>
      <c r="E2934" s="89"/>
      <c r="F2934" s="89"/>
      <c r="G2934" s="89"/>
    </row>
    <row r="2935" spans="1:7">
      <c r="A2935" s="90"/>
      <c r="B2935" s="89"/>
      <c r="C2935" s="89"/>
      <c r="D2935" s="89"/>
      <c r="E2935" s="89"/>
      <c r="F2935" s="89"/>
      <c r="G2935" s="89"/>
    </row>
    <row r="2936" spans="1:7">
      <c r="A2936" s="90"/>
      <c r="B2936" s="89"/>
      <c r="C2936" s="89"/>
      <c r="D2936" s="89"/>
      <c r="E2936" s="89"/>
      <c r="F2936" s="89"/>
      <c r="G2936" s="89"/>
    </row>
    <row r="2937" spans="1:7">
      <c r="A2937" s="90"/>
      <c r="B2937" s="89"/>
      <c r="C2937" s="89"/>
      <c r="D2937" s="89"/>
      <c r="E2937" s="89"/>
      <c r="F2937" s="89"/>
      <c r="G2937" s="89"/>
    </row>
    <row r="2938" spans="1:7">
      <c r="A2938" s="90"/>
      <c r="B2938" s="89"/>
      <c r="C2938" s="89"/>
      <c r="D2938" s="89"/>
      <c r="E2938" s="89"/>
      <c r="F2938" s="89"/>
      <c r="G2938" s="89"/>
    </row>
    <row r="2939" spans="1:7">
      <c r="A2939" s="90"/>
      <c r="B2939" s="89"/>
      <c r="C2939" s="89"/>
      <c r="D2939" s="89"/>
      <c r="E2939" s="89"/>
      <c r="F2939" s="89"/>
      <c r="G2939" s="89"/>
    </row>
    <row r="2940" spans="1:7">
      <c r="A2940" s="90"/>
      <c r="B2940" s="89"/>
      <c r="C2940" s="89"/>
      <c r="D2940" s="89"/>
      <c r="E2940" s="89"/>
      <c r="F2940" s="89"/>
      <c r="G2940" s="89"/>
    </row>
    <row r="2941" spans="1:7">
      <c r="A2941" s="90"/>
      <c r="B2941" s="89"/>
      <c r="C2941" s="89"/>
      <c r="D2941" s="89"/>
      <c r="E2941" s="89"/>
      <c r="F2941" s="89"/>
      <c r="G2941" s="89"/>
    </row>
    <row r="2942" spans="1:7">
      <c r="A2942" s="90"/>
      <c r="B2942" s="89"/>
      <c r="C2942" s="89"/>
      <c r="D2942" s="89"/>
      <c r="E2942" s="89"/>
      <c r="F2942" s="89"/>
      <c r="G2942" s="89"/>
    </row>
    <row r="2943" spans="1:7">
      <c r="A2943" s="90"/>
      <c r="B2943" s="89"/>
      <c r="C2943" s="89"/>
      <c r="D2943" s="89"/>
      <c r="E2943" s="89"/>
      <c r="F2943" s="89"/>
      <c r="G2943" s="89"/>
    </row>
    <row r="2944" spans="1:7">
      <c r="A2944" s="90"/>
      <c r="B2944" s="89"/>
      <c r="C2944" s="89"/>
      <c r="D2944" s="89"/>
      <c r="E2944" s="89"/>
      <c r="F2944" s="89"/>
      <c r="G2944" s="89"/>
    </row>
    <row r="2945" spans="1:7">
      <c r="A2945" s="90"/>
      <c r="B2945" s="89"/>
      <c r="C2945" s="89"/>
      <c r="D2945" s="89"/>
      <c r="E2945" s="89"/>
      <c r="F2945" s="89"/>
      <c r="G2945" s="89"/>
    </row>
    <row r="2946" spans="1:7">
      <c r="A2946" s="90"/>
      <c r="B2946" s="89"/>
      <c r="C2946" s="89"/>
      <c r="D2946" s="89"/>
      <c r="E2946" s="89"/>
      <c r="F2946" s="89"/>
      <c r="G2946" s="89"/>
    </row>
    <row r="2947" spans="1:7">
      <c r="A2947" s="90"/>
      <c r="B2947" s="89"/>
      <c r="C2947" s="89"/>
      <c r="D2947" s="89"/>
      <c r="E2947" s="89"/>
      <c r="F2947" s="89"/>
      <c r="G2947" s="89"/>
    </row>
    <row r="2948" spans="1:7">
      <c r="A2948" s="90"/>
      <c r="B2948" s="89"/>
      <c r="C2948" s="89"/>
      <c r="D2948" s="89"/>
      <c r="E2948" s="89"/>
      <c r="F2948" s="89"/>
      <c r="G2948" s="89"/>
    </row>
    <row r="2949" spans="1:7">
      <c r="A2949" s="90"/>
      <c r="B2949" s="89"/>
      <c r="C2949" s="89"/>
      <c r="D2949" s="89"/>
      <c r="E2949" s="89"/>
      <c r="F2949" s="89"/>
      <c r="G2949" s="89"/>
    </row>
    <row r="2950" spans="1:7">
      <c r="A2950" s="90"/>
      <c r="B2950" s="89"/>
      <c r="C2950" s="89"/>
      <c r="D2950" s="89"/>
      <c r="E2950" s="89"/>
      <c r="F2950" s="89"/>
      <c r="G2950" s="89"/>
    </row>
    <row r="2951" spans="1:7">
      <c r="A2951" s="90"/>
      <c r="B2951" s="89"/>
      <c r="C2951" s="89"/>
      <c r="D2951" s="89"/>
      <c r="E2951" s="89"/>
      <c r="F2951" s="89"/>
      <c r="G2951" s="89"/>
    </row>
    <row r="2952" spans="1:7">
      <c r="A2952" s="90"/>
      <c r="B2952" s="89"/>
      <c r="C2952" s="89"/>
      <c r="D2952" s="89"/>
      <c r="E2952" s="89"/>
      <c r="F2952" s="89"/>
      <c r="G2952" s="89"/>
    </row>
    <row r="2953" spans="1:7">
      <c r="A2953" s="90"/>
      <c r="B2953" s="89"/>
      <c r="C2953" s="89"/>
      <c r="D2953" s="89"/>
      <c r="E2953" s="89"/>
      <c r="F2953" s="89"/>
      <c r="G2953" s="89"/>
    </row>
    <row r="2954" spans="1:7">
      <c r="A2954" s="90"/>
      <c r="B2954" s="89"/>
      <c r="C2954" s="89"/>
      <c r="D2954" s="89"/>
      <c r="E2954" s="89"/>
      <c r="F2954" s="89"/>
      <c r="G2954" s="89"/>
    </row>
    <row r="2955" spans="1:7">
      <c r="A2955" s="90"/>
      <c r="B2955" s="89"/>
      <c r="C2955" s="89"/>
      <c r="D2955" s="89"/>
      <c r="E2955" s="89"/>
      <c r="F2955" s="89"/>
      <c r="G2955" s="89"/>
    </row>
    <row r="2956" spans="1:7">
      <c r="A2956" s="96"/>
      <c r="B2956" s="95"/>
      <c r="C2956" s="95"/>
      <c r="D2956" s="95"/>
      <c r="E2956" s="95"/>
      <c r="F2956" s="95"/>
      <c r="G2956" s="95"/>
    </row>
    <row r="2957" spans="1:7">
      <c r="A2957" s="96"/>
      <c r="B2957" s="95"/>
      <c r="C2957" s="95"/>
      <c r="D2957" s="95"/>
      <c r="E2957" s="95"/>
      <c r="F2957" s="95"/>
      <c r="G2957" s="95"/>
    </row>
    <row r="2958" spans="1:7">
      <c r="A2958" s="96"/>
      <c r="B2958" s="95"/>
      <c r="C2958" s="95"/>
      <c r="D2958" s="95"/>
      <c r="E2958" s="95"/>
      <c r="F2958" s="95"/>
      <c r="G2958" s="95"/>
    </row>
    <row r="2959" spans="1:7">
      <c r="A2959" s="96"/>
      <c r="B2959" s="95"/>
      <c r="C2959" s="95"/>
      <c r="D2959" s="95"/>
      <c r="E2959" s="95"/>
      <c r="F2959" s="95"/>
      <c r="G2959" s="95"/>
    </row>
    <row r="2960" spans="1:7">
      <c r="A2960" s="96"/>
      <c r="B2960" s="95"/>
      <c r="C2960" s="95"/>
      <c r="D2960" s="95"/>
      <c r="E2960" s="95"/>
      <c r="F2960" s="95"/>
      <c r="G2960" s="95"/>
    </row>
    <row r="2961" spans="1:7">
      <c r="A2961" s="96"/>
      <c r="B2961" s="95"/>
      <c r="C2961" s="95"/>
      <c r="D2961" s="95"/>
      <c r="E2961" s="95"/>
      <c r="F2961" s="95"/>
      <c r="G2961" s="95"/>
    </row>
    <row r="2962" spans="1:7">
      <c r="A2962" s="96"/>
      <c r="B2962" s="95"/>
      <c r="C2962" s="95"/>
      <c r="D2962" s="95"/>
      <c r="E2962" s="95"/>
      <c r="F2962" s="95"/>
      <c r="G2962" s="95"/>
    </row>
    <row r="2963" spans="1:7">
      <c r="A2963" s="96"/>
      <c r="B2963" s="95"/>
      <c r="C2963" s="95"/>
      <c r="D2963" s="95"/>
      <c r="E2963" s="95"/>
      <c r="F2963" s="95"/>
      <c r="G2963" s="95"/>
    </row>
    <row r="2964" spans="1:7">
      <c r="A2964" s="96"/>
      <c r="B2964" s="95"/>
      <c r="C2964" s="95"/>
      <c r="D2964" s="95"/>
      <c r="E2964" s="95"/>
      <c r="F2964" s="95"/>
      <c r="G2964" s="95"/>
    </row>
    <row r="2965" spans="1:7">
      <c r="A2965" s="96"/>
      <c r="B2965" s="95"/>
      <c r="C2965" s="95"/>
      <c r="D2965" s="95"/>
      <c r="E2965" s="95"/>
      <c r="F2965" s="95"/>
      <c r="G2965" s="95"/>
    </row>
    <row r="2966" spans="1:7">
      <c r="A2966" s="96"/>
      <c r="B2966" s="95"/>
      <c r="C2966" s="95"/>
      <c r="D2966" s="95"/>
      <c r="E2966" s="95"/>
      <c r="F2966" s="95"/>
      <c r="G2966" s="95"/>
    </row>
    <row r="2967" spans="1:7">
      <c r="A2967" s="96"/>
      <c r="B2967" s="95"/>
      <c r="C2967" s="95"/>
      <c r="D2967" s="95"/>
      <c r="E2967" s="95"/>
      <c r="F2967" s="95"/>
      <c r="G2967" s="95"/>
    </row>
    <row r="2968" spans="1:7">
      <c r="A2968" s="96"/>
      <c r="B2968" s="95"/>
      <c r="C2968" s="95"/>
      <c r="D2968" s="95"/>
      <c r="E2968" s="95"/>
      <c r="F2968" s="95"/>
      <c r="G2968" s="95"/>
    </row>
    <row r="2969" spans="1:7">
      <c r="A2969" s="96"/>
      <c r="B2969" s="95"/>
      <c r="C2969" s="95"/>
      <c r="D2969" s="95"/>
      <c r="E2969" s="95"/>
      <c r="F2969" s="95"/>
      <c r="G2969" s="95"/>
    </row>
    <row r="2970" spans="1:7">
      <c r="A2970" s="96"/>
      <c r="B2970" s="95"/>
      <c r="C2970" s="95"/>
      <c r="D2970" s="95"/>
      <c r="E2970" s="95"/>
      <c r="F2970" s="95"/>
      <c r="G2970" s="95"/>
    </row>
    <row r="2971" spans="1:7">
      <c r="A2971" s="96"/>
      <c r="B2971" s="95"/>
      <c r="C2971" s="95"/>
      <c r="D2971" s="95"/>
      <c r="E2971" s="95"/>
      <c r="F2971" s="95"/>
      <c r="G2971" s="95"/>
    </row>
    <row r="2972" spans="1:7">
      <c r="A2972" s="98"/>
      <c r="B2972" s="97"/>
      <c r="C2972" s="97"/>
      <c r="D2972" s="97"/>
      <c r="E2972" s="97"/>
      <c r="F2972" s="97"/>
      <c r="G2972" s="97"/>
    </row>
    <row r="2973" spans="1:7">
      <c r="A2973" s="98"/>
      <c r="B2973" s="97"/>
      <c r="C2973" s="97"/>
      <c r="D2973" s="97"/>
      <c r="E2973" s="97"/>
      <c r="F2973" s="97"/>
      <c r="G2973" s="97"/>
    </row>
    <row r="2974" spans="1:7">
      <c r="A2974" s="98"/>
      <c r="B2974" s="97"/>
      <c r="C2974" s="97"/>
      <c r="D2974" s="97"/>
      <c r="E2974" s="97"/>
      <c r="F2974" s="97"/>
      <c r="G2974" s="97"/>
    </row>
    <row r="2975" spans="1:7">
      <c r="A2975" s="98"/>
      <c r="B2975" s="97"/>
      <c r="C2975" s="97"/>
      <c r="D2975" s="97"/>
      <c r="E2975" s="97"/>
      <c r="F2975" s="97"/>
      <c r="G2975" s="97"/>
    </row>
    <row r="2976" spans="1:7">
      <c r="A2976" s="98"/>
      <c r="B2976" s="97"/>
      <c r="C2976" s="97"/>
      <c r="D2976" s="97"/>
      <c r="E2976" s="97"/>
      <c r="F2976" s="97"/>
      <c r="G2976" s="97"/>
    </row>
    <row r="2977" spans="1:7">
      <c r="A2977" s="98"/>
      <c r="B2977" s="97"/>
      <c r="C2977" s="97"/>
      <c r="D2977" s="97"/>
      <c r="E2977" s="97"/>
      <c r="F2977" s="97"/>
      <c r="G2977" s="97"/>
    </row>
    <row r="2978" spans="1:7">
      <c r="A2978" s="98"/>
      <c r="B2978" s="97"/>
      <c r="C2978" s="97"/>
      <c r="D2978" s="97"/>
      <c r="E2978" s="97"/>
      <c r="F2978" s="97"/>
      <c r="G2978" s="97"/>
    </row>
    <row r="2979" spans="1:7">
      <c r="A2979" s="98"/>
      <c r="B2979" s="97"/>
      <c r="C2979" s="97"/>
      <c r="D2979" s="97"/>
      <c r="E2979" s="97"/>
      <c r="F2979" s="97"/>
      <c r="G2979" s="97"/>
    </row>
    <row r="2980" spans="1:7">
      <c r="A2980" s="98"/>
      <c r="B2980" s="97"/>
      <c r="C2980" s="97"/>
      <c r="D2980" s="97"/>
      <c r="E2980" s="97"/>
      <c r="F2980" s="97"/>
      <c r="G2980" s="97"/>
    </row>
    <row r="2981" spans="1:7">
      <c r="A2981" s="98"/>
      <c r="B2981" s="97"/>
      <c r="C2981" s="97"/>
      <c r="D2981" s="97"/>
      <c r="E2981" s="97"/>
      <c r="F2981" s="97"/>
      <c r="G2981" s="97"/>
    </row>
    <row r="2982" spans="1:7">
      <c r="A2982" s="98"/>
      <c r="B2982" s="97"/>
      <c r="C2982" s="97"/>
      <c r="D2982" s="97"/>
      <c r="E2982" s="97"/>
      <c r="F2982" s="97"/>
      <c r="G2982" s="97"/>
    </row>
    <row r="2983" spans="1:7">
      <c r="A2983" s="98"/>
      <c r="B2983" s="97"/>
      <c r="C2983" s="97"/>
      <c r="D2983" s="97"/>
      <c r="E2983" s="97"/>
      <c r="F2983" s="97"/>
      <c r="G2983" s="97"/>
    </row>
    <row r="2984" spans="1:7">
      <c r="A2984" s="98"/>
      <c r="B2984" s="97"/>
      <c r="C2984" s="97"/>
      <c r="D2984" s="97"/>
      <c r="E2984" s="97"/>
      <c r="F2984" s="97"/>
      <c r="G2984" s="97"/>
    </row>
    <row r="2985" spans="1:7">
      <c r="A2985" s="98"/>
      <c r="B2985" s="97"/>
      <c r="C2985" s="97"/>
      <c r="D2985" s="97"/>
      <c r="E2985" s="97"/>
      <c r="F2985" s="97"/>
      <c r="G2985" s="97"/>
    </row>
    <row r="2986" spans="1:7">
      <c r="A2986" s="98"/>
      <c r="B2986" s="97"/>
      <c r="C2986" s="97"/>
      <c r="D2986" s="97"/>
      <c r="E2986" s="97"/>
      <c r="F2986" s="97"/>
      <c r="G2986" s="97"/>
    </row>
    <row r="2987" spans="1:7">
      <c r="A2987" s="98"/>
      <c r="B2987" s="97"/>
      <c r="C2987" s="97"/>
      <c r="D2987" s="97"/>
      <c r="E2987" s="97"/>
      <c r="F2987" s="97"/>
      <c r="G2987" s="97"/>
    </row>
    <row r="2988" spans="1:7">
      <c r="A2988" s="98"/>
      <c r="B2988" s="97"/>
      <c r="C2988" s="97"/>
      <c r="D2988" s="97"/>
      <c r="E2988" s="97"/>
      <c r="F2988" s="97"/>
      <c r="G2988" s="97"/>
    </row>
    <row r="2989" spans="1:7">
      <c r="A2989" s="98"/>
      <c r="B2989" s="97"/>
      <c r="C2989" s="97"/>
      <c r="D2989" s="97"/>
      <c r="E2989" s="97"/>
      <c r="F2989" s="97"/>
      <c r="G2989" s="97"/>
    </row>
    <row r="2990" spans="1:7">
      <c r="A2990" s="98"/>
      <c r="B2990" s="97"/>
      <c r="C2990" s="97"/>
      <c r="D2990" s="97"/>
      <c r="E2990" s="97"/>
      <c r="F2990" s="97"/>
      <c r="G2990" s="97"/>
    </row>
    <row r="2991" spans="1:7">
      <c r="A2991" s="98"/>
      <c r="B2991" s="97"/>
      <c r="C2991" s="97"/>
      <c r="D2991" s="97"/>
      <c r="E2991" s="97"/>
      <c r="F2991" s="97"/>
      <c r="G2991" s="97"/>
    </row>
    <row r="2992" spans="1:7">
      <c r="A2992" s="102"/>
      <c r="B2992" s="101"/>
      <c r="C2992" s="101"/>
      <c r="D2992" s="101"/>
      <c r="E2992" s="101"/>
      <c r="F2992" s="101"/>
      <c r="G2992" s="101"/>
    </row>
    <row r="2993" spans="1:7">
      <c r="A2993" s="102"/>
      <c r="B2993" s="101"/>
      <c r="C2993" s="101"/>
      <c r="D2993" s="101"/>
      <c r="E2993" s="101"/>
      <c r="F2993" s="101"/>
      <c r="G2993" s="101"/>
    </row>
    <row r="2994" spans="1:7">
      <c r="A2994" s="102"/>
      <c r="B2994" s="101"/>
      <c r="C2994" s="101"/>
      <c r="D2994" s="101"/>
      <c r="E2994" s="101"/>
      <c r="F2994" s="101"/>
      <c r="G2994" s="101"/>
    </row>
    <row r="2995" spans="1:7">
      <c r="A2995" s="102"/>
      <c r="B2995" s="101"/>
      <c r="C2995" s="101"/>
      <c r="D2995" s="101"/>
      <c r="E2995" s="101"/>
      <c r="F2995" s="101"/>
      <c r="G2995" s="101"/>
    </row>
    <row r="2996" spans="1:7">
      <c r="A2996" s="102"/>
      <c r="B2996" s="101"/>
      <c r="C2996" s="101"/>
      <c r="D2996" s="101"/>
      <c r="E2996" s="101"/>
      <c r="F2996" s="101"/>
      <c r="G2996" s="101"/>
    </row>
    <row r="2997" spans="1:7">
      <c r="A2997" s="102"/>
      <c r="B2997" s="101"/>
      <c r="C2997" s="101"/>
      <c r="D2997" s="101"/>
      <c r="E2997" s="101"/>
      <c r="F2997" s="101"/>
      <c r="G2997" s="101"/>
    </row>
    <row r="2998" spans="1:7">
      <c r="A2998" s="102"/>
      <c r="B2998" s="101"/>
      <c r="C2998" s="101"/>
      <c r="D2998" s="101"/>
      <c r="E2998" s="101"/>
      <c r="F2998" s="101"/>
      <c r="G2998" s="101"/>
    </row>
    <row r="2999" spans="1:7">
      <c r="A2999" s="102"/>
      <c r="B2999" s="101"/>
      <c r="C2999" s="101"/>
      <c r="D2999" s="101"/>
      <c r="E2999" s="101"/>
      <c r="F2999" s="101"/>
      <c r="G2999" s="101"/>
    </row>
    <row r="3000" spans="1:7">
      <c r="A3000" s="102"/>
      <c r="B3000" s="101"/>
      <c r="C3000" s="101"/>
      <c r="D3000" s="101"/>
      <c r="E3000" s="101"/>
      <c r="F3000" s="101"/>
      <c r="G3000" s="101"/>
    </row>
    <row r="3001" spans="1:7">
      <c r="A3001" s="102"/>
      <c r="B3001" s="101"/>
      <c r="C3001" s="101"/>
      <c r="D3001" s="101"/>
      <c r="E3001" s="101"/>
      <c r="F3001" s="101"/>
      <c r="G3001" s="101"/>
    </row>
    <row r="3002" spans="1:7">
      <c r="A3002" s="102"/>
      <c r="B3002" s="101"/>
      <c r="C3002" s="101"/>
      <c r="D3002" s="101"/>
      <c r="E3002" s="101"/>
      <c r="F3002" s="101"/>
      <c r="G3002" s="101"/>
    </row>
    <row r="3003" spans="1:7">
      <c r="A3003" s="102"/>
      <c r="B3003" s="101"/>
      <c r="C3003" s="101"/>
      <c r="D3003" s="101"/>
      <c r="E3003" s="101"/>
      <c r="F3003" s="101"/>
      <c r="G3003" s="101"/>
    </row>
    <row r="3004" spans="1:7">
      <c r="A3004" s="102"/>
      <c r="B3004" s="101"/>
      <c r="C3004" s="101"/>
      <c r="D3004" s="101"/>
      <c r="E3004" s="101"/>
      <c r="F3004" s="101"/>
      <c r="G3004" s="101"/>
    </row>
    <row r="3005" spans="1:7">
      <c r="A3005" s="102"/>
      <c r="B3005" s="101"/>
      <c r="C3005" s="101"/>
      <c r="D3005" s="101"/>
      <c r="E3005" s="101"/>
      <c r="F3005" s="101"/>
      <c r="G3005" s="101"/>
    </row>
    <row r="3006" spans="1:7">
      <c r="A3006" s="102"/>
      <c r="B3006" s="101"/>
      <c r="C3006" s="101"/>
      <c r="D3006" s="101"/>
      <c r="E3006" s="101"/>
      <c r="F3006" s="101"/>
      <c r="G3006" s="101"/>
    </row>
    <row r="3007" spans="1:7">
      <c r="A3007" s="102"/>
      <c r="B3007" s="101"/>
      <c r="C3007" s="101"/>
      <c r="D3007" s="101"/>
      <c r="E3007" s="101"/>
      <c r="F3007" s="101"/>
      <c r="G3007" s="101"/>
    </row>
    <row r="3008" spans="1:7">
      <c r="A3008" s="108"/>
      <c r="B3008" s="107"/>
      <c r="C3008" s="107"/>
      <c r="D3008" s="107"/>
      <c r="E3008" s="107"/>
      <c r="F3008" s="107"/>
      <c r="G3008" s="107"/>
    </row>
    <row r="3009" spans="1:7">
      <c r="A3009" s="108"/>
      <c r="B3009" s="107"/>
      <c r="C3009" s="107"/>
      <c r="D3009" s="107"/>
      <c r="E3009" s="107"/>
      <c r="F3009" s="107"/>
      <c r="G3009" s="107"/>
    </row>
    <row r="3010" spans="1:7">
      <c r="A3010" s="108"/>
      <c r="B3010" s="107"/>
      <c r="C3010" s="107"/>
      <c r="D3010" s="107"/>
      <c r="E3010" s="107"/>
      <c r="F3010" s="107"/>
      <c r="G3010" s="107"/>
    </row>
    <row r="3011" spans="1:7">
      <c r="A3011" s="108"/>
      <c r="B3011" s="107"/>
      <c r="C3011" s="107"/>
      <c r="D3011" s="107"/>
      <c r="E3011" s="107"/>
      <c r="F3011" s="107"/>
      <c r="G3011" s="107"/>
    </row>
    <row r="3012" spans="1:7">
      <c r="A3012" s="108"/>
      <c r="B3012" s="107"/>
      <c r="C3012" s="107"/>
      <c r="D3012" s="107"/>
      <c r="E3012" s="107"/>
      <c r="F3012" s="107"/>
      <c r="G3012" s="107"/>
    </row>
    <row r="3013" spans="1:7">
      <c r="A3013" s="108"/>
      <c r="B3013" s="107"/>
      <c r="C3013" s="107"/>
      <c r="D3013" s="107"/>
      <c r="E3013" s="107"/>
      <c r="F3013" s="107"/>
      <c r="G3013" s="107"/>
    </row>
    <row r="3014" spans="1:7">
      <c r="A3014" s="108"/>
      <c r="B3014" s="107"/>
      <c r="C3014" s="107"/>
      <c r="D3014" s="107"/>
      <c r="E3014" s="107"/>
      <c r="F3014" s="107"/>
      <c r="G3014" s="107"/>
    </row>
    <row r="3015" spans="1:7">
      <c r="A3015" s="108"/>
      <c r="B3015" s="107"/>
      <c r="C3015" s="107"/>
      <c r="D3015" s="107"/>
      <c r="E3015" s="107"/>
      <c r="F3015" s="107"/>
      <c r="G3015" s="107"/>
    </row>
    <row r="3016" spans="1:7">
      <c r="A3016" s="108"/>
      <c r="B3016" s="107"/>
      <c r="C3016" s="107"/>
      <c r="D3016" s="107"/>
      <c r="E3016" s="107"/>
      <c r="F3016" s="107"/>
      <c r="G3016" s="107"/>
    </row>
    <row r="3017" spans="1:7">
      <c r="A3017" s="108"/>
      <c r="B3017" s="107"/>
      <c r="C3017" s="107"/>
      <c r="D3017" s="107"/>
      <c r="E3017" s="107"/>
      <c r="F3017" s="107"/>
      <c r="G3017" s="107"/>
    </row>
    <row r="3018" spans="1:7">
      <c r="A3018" s="108"/>
      <c r="B3018" s="107"/>
      <c r="C3018" s="107"/>
      <c r="D3018" s="107"/>
      <c r="E3018" s="107"/>
      <c r="F3018" s="107"/>
      <c r="G3018" s="107"/>
    </row>
    <row r="3019" spans="1:7">
      <c r="A3019" s="108"/>
      <c r="B3019" s="107"/>
      <c r="C3019" s="107"/>
      <c r="D3019" s="107"/>
      <c r="E3019" s="107"/>
      <c r="F3019" s="107"/>
      <c r="G3019" s="107"/>
    </row>
    <row r="3020" spans="1:7">
      <c r="A3020" s="108"/>
      <c r="B3020" s="107"/>
      <c r="C3020" s="107"/>
      <c r="D3020" s="107"/>
      <c r="E3020" s="107"/>
      <c r="F3020" s="107"/>
      <c r="G3020" s="107"/>
    </row>
    <row r="3021" spans="1:7">
      <c r="A3021" s="108"/>
      <c r="B3021" s="107"/>
      <c r="C3021" s="107"/>
      <c r="D3021" s="107"/>
      <c r="E3021" s="107"/>
      <c r="F3021" s="107"/>
      <c r="G3021" s="107"/>
    </row>
    <row r="3022" spans="1:7">
      <c r="A3022" s="108"/>
      <c r="B3022" s="107"/>
      <c r="C3022" s="107"/>
      <c r="D3022" s="107"/>
      <c r="E3022" s="107"/>
      <c r="F3022" s="107"/>
      <c r="G3022" s="107"/>
    </row>
    <row r="3023" spans="1:7">
      <c r="A3023" s="108"/>
      <c r="B3023" s="107"/>
      <c r="C3023" s="107"/>
      <c r="D3023" s="107"/>
      <c r="E3023" s="107"/>
      <c r="F3023" s="107"/>
      <c r="G3023" s="107"/>
    </row>
    <row r="3024" spans="1:7">
      <c r="A3024" s="108"/>
      <c r="B3024" s="107"/>
      <c r="C3024" s="107"/>
      <c r="D3024" s="107"/>
      <c r="E3024" s="107"/>
      <c r="F3024" s="107"/>
      <c r="G3024" s="107"/>
    </row>
    <row r="3025" spans="1:7">
      <c r="A3025" s="108"/>
      <c r="B3025" s="107"/>
      <c r="C3025" s="107"/>
      <c r="D3025" s="107"/>
      <c r="E3025" s="107"/>
      <c r="F3025" s="107"/>
      <c r="G3025" s="107"/>
    </row>
    <row r="3026" spans="1:7">
      <c r="A3026" s="108"/>
      <c r="B3026" s="107"/>
      <c r="C3026" s="107"/>
      <c r="D3026" s="107"/>
      <c r="E3026" s="107"/>
      <c r="F3026" s="107"/>
      <c r="G3026" s="107"/>
    </row>
    <row r="3027" spans="1:7">
      <c r="A3027" s="108"/>
      <c r="B3027" s="107"/>
      <c r="C3027" s="107"/>
      <c r="D3027" s="107"/>
      <c r="E3027" s="107"/>
      <c r="F3027" s="107"/>
      <c r="G3027" s="107"/>
    </row>
    <row r="3028" spans="1:7">
      <c r="A3028" s="108"/>
      <c r="B3028" s="107"/>
      <c r="C3028" s="107"/>
      <c r="D3028" s="107"/>
      <c r="E3028" s="107"/>
      <c r="F3028" s="107"/>
      <c r="G3028" s="107"/>
    </row>
    <row r="3029" spans="1:7">
      <c r="A3029" s="108"/>
      <c r="B3029" s="107"/>
      <c r="C3029" s="107"/>
      <c r="D3029" s="107"/>
      <c r="E3029" s="107"/>
      <c r="F3029" s="107"/>
      <c r="G3029" s="107"/>
    </row>
    <row r="3030" spans="1:7">
      <c r="A3030" s="108"/>
      <c r="B3030" s="107"/>
      <c r="C3030" s="107"/>
      <c r="D3030" s="107"/>
      <c r="E3030" s="107"/>
      <c r="F3030" s="107"/>
      <c r="G3030" s="107"/>
    </row>
    <row r="3031" spans="1:7">
      <c r="A3031" s="108"/>
      <c r="B3031" s="107"/>
      <c r="C3031" s="107"/>
      <c r="D3031" s="107"/>
      <c r="E3031" s="107"/>
      <c r="F3031" s="107"/>
      <c r="G3031" s="107"/>
    </row>
    <row r="3032" spans="1:7">
      <c r="A3032" s="108"/>
      <c r="B3032" s="107"/>
      <c r="C3032" s="107"/>
      <c r="D3032" s="107"/>
      <c r="E3032" s="107"/>
      <c r="F3032" s="107"/>
      <c r="G3032" s="107"/>
    </row>
    <row r="3033" spans="1:7">
      <c r="A3033" s="108"/>
      <c r="B3033" s="107"/>
      <c r="C3033" s="107"/>
      <c r="D3033" s="107"/>
      <c r="E3033" s="107"/>
      <c r="F3033" s="107"/>
      <c r="G3033" s="107"/>
    </row>
    <row r="3034" spans="1:7">
      <c r="A3034" s="108"/>
      <c r="B3034" s="107"/>
      <c r="C3034" s="107"/>
      <c r="D3034" s="107"/>
      <c r="E3034" s="107"/>
      <c r="F3034" s="107"/>
      <c r="G3034" s="107"/>
    </row>
    <row r="3035" spans="1:7">
      <c r="A3035" s="108"/>
      <c r="B3035" s="107"/>
      <c r="C3035" s="107"/>
      <c r="D3035" s="107"/>
      <c r="E3035" s="107"/>
      <c r="F3035" s="107"/>
      <c r="G3035" s="107"/>
    </row>
    <row r="3036" spans="1:7">
      <c r="A3036" s="108"/>
      <c r="B3036" s="107"/>
      <c r="C3036" s="107"/>
      <c r="D3036" s="107"/>
      <c r="E3036" s="107"/>
      <c r="F3036" s="107"/>
      <c r="G3036" s="107"/>
    </row>
    <row r="3037" spans="1:7">
      <c r="A3037" s="108"/>
      <c r="B3037" s="107"/>
      <c r="C3037" s="107"/>
      <c r="D3037" s="107"/>
      <c r="E3037" s="107"/>
      <c r="F3037" s="107"/>
      <c r="G3037" s="107"/>
    </row>
    <row r="3038" spans="1:7">
      <c r="A3038" s="108"/>
      <c r="B3038" s="107"/>
      <c r="C3038" s="107"/>
      <c r="D3038" s="107"/>
      <c r="E3038" s="107"/>
      <c r="F3038" s="107"/>
      <c r="G3038" s="107"/>
    </row>
    <row r="3039" spans="1:7">
      <c r="A3039" s="108"/>
      <c r="B3039" s="107"/>
      <c r="C3039" s="107"/>
      <c r="D3039" s="107"/>
      <c r="E3039" s="107"/>
      <c r="F3039" s="107"/>
      <c r="G3039" s="107"/>
    </row>
    <row r="3040" spans="1:7">
      <c r="A3040" s="108"/>
      <c r="B3040" s="107"/>
      <c r="C3040" s="107"/>
      <c r="D3040" s="107"/>
      <c r="E3040" s="107"/>
      <c r="F3040" s="107"/>
      <c r="G3040" s="107"/>
    </row>
    <row r="3041" spans="1:7">
      <c r="A3041" s="108"/>
      <c r="B3041" s="107"/>
      <c r="C3041" s="107"/>
      <c r="D3041" s="107"/>
      <c r="E3041" s="107"/>
      <c r="F3041" s="107"/>
      <c r="G3041" s="107"/>
    </row>
    <row r="3042" spans="1:7">
      <c r="A3042" s="108"/>
      <c r="B3042" s="107"/>
      <c r="C3042" s="107"/>
      <c r="D3042" s="107"/>
      <c r="E3042" s="107"/>
      <c r="F3042" s="107"/>
      <c r="G3042" s="107"/>
    </row>
    <row r="3043" spans="1:7">
      <c r="A3043" s="108"/>
      <c r="B3043" s="107"/>
      <c r="C3043" s="107"/>
      <c r="D3043" s="107"/>
      <c r="E3043" s="107"/>
      <c r="F3043" s="107"/>
      <c r="G3043" s="107"/>
    </row>
    <row r="3044" spans="1:7">
      <c r="A3044" s="108"/>
      <c r="B3044" s="107"/>
      <c r="C3044" s="107"/>
      <c r="D3044" s="107"/>
      <c r="E3044" s="107"/>
      <c r="F3044" s="107"/>
      <c r="G3044" s="107"/>
    </row>
    <row r="3045" spans="1:7">
      <c r="A3045" s="108"/>
      <c r="B3045" s="107"/>
      <c r="C3045" s="107"/>
      <c r="D3045" s="107"/>
      <c r="E3045" s="107"/>
      <c r="F3045" s="107"/>
      <c r="G3045" s="107"/>
    </row>
    <row r="3046" spans="1:7">
      <c r="A3046" s="108"/>
      <c r="B3046" s="107"/>
      <c r="C3046" s="107"/>
      <c r="D3046" s="107"/>
      <c r="E3046" s="107"/>
      <c r="F3046" s="107"/>
      <c r="G3046" s="107"/>
    </row>
    <row r="3047" spans="1:7">
      <c r="A3047" s="108"/>
      <c r="B3047" s="107"/>
      <c r="C3047" s="107"/>
      <c r="D3047" s="107"/>
      <c r="E3047" s="107"/>
      <c r="F3047" s="107"/>
      <c r="G3047" s="107"/>
    </row>
    <row r="3048" spans="1:7">
      <c r="A3048" s="108"/>
      <c r="B3048" s="107"/>
      <c r="C3048" s="107"/>
      <c r="D3048" s="107"/>
      <c r="E3048" s="107"/>
      <c r="F3048" s="107"/>
      <c r="G3048" s="107"/>
    </row>
    <row r="3049" spans="1:7">
      <c r="A3049" s="108"/>
      <c r="B3049" s="107"/>
      <c r="C3049" s="107"/>
      <c r="D3049" s="107"/>
      <c r="E3049" s="107"/>
      <c r="F3049" s="107"/>
      <c r="G3049" s="107"/>
    </row>
    <row r="3050" spans="1:7">
      <c r="A3050" s="108"/>
      <c r="B3050" s="107"/>
      <c r="C3050" s="107"/>
      <c r="D3050" s="107"/>
      <c r="E3050" s="107"/>
      <c r="F3050" s="107"/>
      <c r="G3050" s="107"/>
    </row>
    <row r="3051" spans="1:7">
      <c r="A3051" s="108"/>
      <c r="B3051" s="107"/>
      <c r="C3051" s="107"/>
      <c r="D3051" s="107"/>
      <c r="E3051" s="107"/>
      <c r="F3051" s="107"/>
      <c r="G3051" s="107"/>
    </row>
    <row r="3052" spans="1:7">
      <c r="A3052" s="108"/>
      <c r="B3052" s="107"/>
      <c r="C3052" s="107"/>
      <c r="D3052" s="107"/>
      <c r="E3052" s="107"/>
      <c r="F3052" s="107"/>
      <c r="G3052" s="107"/>
    </row>
    <row r="3053" spans="1:7">
      <c r="A3053" s="108"/>
      <c r="B3053" s="107"/>
      <c r="C3053" s="107"/>
      <c r="D3053" s="107"/>
      <c r="E3053" s="107"/>
      <c r="F3053" s="107"/>
      <c r="G3053" s="107"/>
    </row>
    <row r="3054" spans="1:7">
      <c r="A3054" s="108"/>
      <c r="B3054" s="107"/>
      <c r="C3054" s="107"/>
      <c r="D3054" s="107"/>
      <c r="E3054" s="107"/>
      <c r="F3054" s="107"/>
      <c r="G3054" s="107"/>
    </row>
    <row r="3055" spans="1:7">
      <c r="A3055" s="108"/>
      <c r="B3055" s="107"/>
      <c r="C3055" s="107"/>
      <c r="D3055" s="107"/>
      <c r="E3055" s="107"/>
      <c r="F3055" s="107"/>
      <c r="G3055" s="107"/>
    </row>
    <row r="3056" spans="1:7">
      <c r="A3056" s="108"/>
      <c r="B3056" s="107"/>
      <c r="C3056" s="107"/>
      <c r="D3056" s="107"/>
      <c r="E3056" s="107"/>
      <c r="F3056" s="107"/>
      <c r="G3056" s="107"/>
    </row>
    <row r="3057" spans="1:7">
      <c r="A3057" s="108"/>
      <c r="B3057" s="107"/>
      <c r="C3057" s="107"/>
      <c r="D3057" s="107"/>
      <c r="E3057" s="107"/>
      <c r="F3057" s="107"/>
      <c r="G3057" s="107"/>
    </row>
    <row r="3058" spans="1:7">
      <c r="A3058" s="108"/>
      <c r="B3058" s="107"/>
      <c r="C3058" s="107"/>
      <c r="D3058" s="107"/>
      <c r="E3058" s="107"/>
      <c r="F3058" s="107"/>
      <c r="G3058" s="107"/>
    </row>
    <row r="3059" spans="1:7">
      <c r="A3059" s="108"/>
      <c r="B3059" s="107"/>
      <c r="C3059" s="107"/>
      <c r="D3059" s="107"/>
      <c r="E3059" s="107"/>
      <c r="F3059" s="107"/>
      <c r="G3059" s="107"/>
    </row>
    <row r="3060" spans="1:7">
      <c r="A3060" s="108"/>
      <c r="B3060" s="107"/>
      <c r="C3060" s="107"/>
      <c r="D3060" s="107"/>
      <c r="E3060" s="107"/>
      <c r="F3060" s="107"/>
      <c r="G3060" s="107"/>
    </row>
    <row r="3061" spans="1:7">
      <c r="A3061" s="108"/>
      <c r="B3061" s="107"/>
      <c r="C3061" s="107"/>
      <c r="D3061" s="107"/>
      <c r="E3061" s="107"/>
      <c r="F3061" s="107"/>
      <c r="G3061" s="107"/>
    </row>
    <row r="3062" spans="1:7">
      <c r="A3062" s="108"/>
      <c r="B3062" s="107"/>
      <c r="C3062" s="107"/>
      <c r="D3062" s="107"/>
      <c r="E3062" s="107"/>
      <c r="F3062" s="107"/>
      <c r="G3062" s="107"/>
    </row>
    <row r="3063" spans="1:7">
      <c r="A3063" s="108"/>
      <c r="B3063" s="107"/>
      <c r="C3063" s="107"/>
      <c r="D3063" s="107"/>
      <c r="E3063" s="107"/>
      <c r="F3063" s="107"/>
      <c r="G3063" s="107"/>
    </row>
    <row r="3064" spans="1:7">
      <c r="A3064" s="108"/>
      <c r="B3064" s="107"/>
      <c r="C3064" s="107"/>
      <c r="D3064" s="107"/>
      <c r="E3064" s="107"/>
      <c r="F3064" s="107"/>
      <c r="G3064" s="107"/>
    </row>
    <row r="3065" spans="1:7">
      <c r="A3065" s="108"/>
      <c r="B3065" s="107"/>
      <c r="C3065" s="107"/>
      <c r="D3065" s="107"/>
      <c r="E3065" s="107"/>
      <c r="F3065" s="107"/>
      <c r="G3065" s="107"/>
    </row>
    <row r="3066" spans="1:7">
      <c r="A3066" s="108"/>
      <c r="B3066" s="107"/>
      <c r="C3066" s="107"/>
      <c r="D3066" s="107"/>
      <c r="E3066" s="107"/>
      <c r="F3066" s="107"/>
      <c r="G3066" s="107"/>
    </row>
    <row r="3067" spans="1:7">
      <c r="A3067" s="108"/>
      <c r="B3067" s="107"/>
      <c r="C3067" s="107"/>
      <c r="D3067" s="107"/>
      <c r="E3067" s="107"/>
      <c r="F3067" s="107"/>
      <c r="G3067" s="107"/>
    </row>
    <row r="3068" spans="1:7">
      <c r="A3068" s="108"/>
      <c r="B3068" s="107"/>
      <c r="C3068" s="107"/>
      <c r="D3068" s="107"/>
      <c r="E3068" s="107"/>
      <c r="F3068" s="107"/>
      <c r="G3068" s="107"/>
    </row>
    <row r="3069" spans="1:7">
      <c r="A3069" s="108"/>
      <c r="B3069" s="107"/>
      <c r="C3069" s="107"/>
      <c r="D3069" s="107"/>
      <c r="E3069" s="107"/>
      <c r="F3069" s="107"/>
      <c r="G3069" s="107"/>
    </row>
    <row r="3070" spans="1:7">
      <c r="A3070" s="108"/>
      <c r="B3070" s="107"/>
      <c r="C3070" s="107"/>
      <c r="D3070" s="107"/>
      <c r="E3070" s="107"/>
      <c r="F3070" s="107"/>
      <c r="G3070" s="107"/>
    </row>
    <row r="3071" spans="1:7">
      <c r="A3071" s="108"/>
      <c r="B3071" s="107"/>
      <c r="C3071" s="107"/>
      <c r="D3071" s="107"/>
      <c r="E3071" s="107"/>
      <c r="F3071" s="107"/>
      <c r="G3071" s="107"/>
    </row>
    <row r="3072" spans="1:7">
      <c r="A3072" s="108"/>
      <c r="B3072" s="107"/>
      <c r="C3072" s="107"/>
      <c r="D3072" s="107"/>
      <c r="E3072" s="107"/>
      <c r="F3072" s="107"/>
      <c r="G3072" s="107"/>
    </row>
    <row r="3073" spans="1:3">
      <c r="A3073" s="16"/>
      <c r="C3073"/>
    </row>
    <row r="3074" spans="1:3">
      <c r="A3074" s="16"/>
      <c r="C3074"/>
    </row>
    <row r="3075" spans="1:3">
      <c r="A3075" s="16"/>
      <c r="C3075"/>
    </row>
    <row r="3076" spans="1:3">
      <c r="A3076" s="16"/>
      <c r="C3076"/>
    </row>
    <row r="3077" spans="1:3">
      <c r="A3077" s="16"/>
      <c r="C3077"/>
    </row>
    <row r="3078" spans="1:3">
      <c r="A3078" s="16"/>
      <c r="C3078"/>
    </row>
    <row r="3079" spans="1:3">
      <c r="A3079" s="16"/>
      <c r="C3079"/>
    </row>
    <row r="3080" spans="1:3">
      <c r="A3080" s="16"/>
      <c r="C3080"/>
    </row>
    <row r="3081" spans="1:3">
      <c r="A3081" s="16"/>
      <c r="C3081"/>
    </row>
    <row r="3082" spans="1:3">
      <c r="A3082" s="16"/>
      <c r="C3082"/>
    </row>
    <row r="3083" spans="1:3">
      <c r="A3083" s="16"/>
      <c r="C3083"/>
    </row>
    <row r="3084" spans="1:3">
      <c r="A3084" s="16"/>
      <c r="C3084"/>
    </row>
    <row r="3085" spans="1:3">
      <c r="A3085" s="16"/>
      <c r="C3085"/>
    </row>
    <row r="3086" spans="1:3">
      <c r="A3086" s="16"/>
      <c r="C3086"/>
    </row>
    <row r="3087" spans="1:3">
      <c r="A3087" s="16"/>
      <c r="C3087"/>
    </row>
    <row r="3088" spans="1:3">
      <c r="A3088" s="16"/>
      <c r="C3088"/>
    </row>
    <row r="3089" spans="1:3">
      <c r="A3089" s="16"/>
      <c r="C3089"/>
    </row>
    <row r="3090" spans="1:3">
      <c r="A3090" s="16"/>
      <c r="C3090"/>
    </row>
    <row r="3091" spans="1:3">
      <c r="A3091" s="16"/>
      <c r="C3091"/>
    </row>
    <row r="3092" spans="1:3">
      <c r="A3092" s="16"/>
      <c r="C3092"/>
    </row>
    <row r="3093" spans="1:3">
      <c r="A3093" s="16"/>
      <c r="C3093"/>
    </row>
    <row r="3094" spans="1:3">
      <c r="A3094" s="16"/>
      <c r="C3094"/>
    </row>
    <row r="3095" spans="1:3">
      <c r="A3095" s="16"/>
      <c r="C3095"/>
    </row>
    <row r="3096" spans="1:3">
      <c r="A3096" s="16"/>
      <c r="C3096"/>
    </row>
    <row r="3097" spans="1:3">
      <c r="A3097" s="16"/>
      <c r="C3097"/>
    </row>
    <row r="3098" spans="1:3">
      <c r="A3098" s="16"/>
      <c r="C3098"/>
    </row>
    <row r="3099" spans="1:3">
      <c r="A3099" s="16"/>
      <c r="C3099"/>
    </row>
    <row r="3100" spans="1:3">
      <c r="A3100" s="16"/>
      <c r="C3100"/>
    </row>
    <row r="3101" spans="1:3">
      <c r="A3101" s="16"/>
      <c r="C3101"/>
    </row>
    <row r="3102" spans="1:3">
      <c r="A3102" s="16"/>
      <c r="C3102"/>
    </row>
    <row r="3103" spans="1:3">
      <c r="A3103" s="16"/>
      <c r="C3103"/>
    </row>
    <row r="3104" spans="1:3">
      <c r="A3104" s="16"/>
      <c r="C3104"/>
    </row>
    <row r="3105" spans="1:3">
      <c r="A3105" s="16"/>
      <c r="C3105"/>
    </row>
    <row r="3106" spans="1:3">
      <c r="A3106" s="16"/>
      <c r="C3106"/>
    </row>
    <row r="3107" spans="1:3">
      <c r="A3107" s="16"/>
      <c r="C3107"/>
    </row>
    <row r="3108" spans="1:3">
      <c r="A3108" s="16"/>
      <c r="C3108"/>
    </row>
    <row r="3109" spans="1:3">
      <c r="A3109" s="16"/>
      <c r="C3109"/>
    </row>
    <row r="3110" spans="1:3">
      <c r="A3110" s="16"/>
      <c r="C3110"/>
    </row>
    <row r="3111" spans="1:3">
      <c r="A3111" s="16"/>
      <c r="C3111"/>
    </row>
    <row r="3112" spans="1:3">
      <c r="A3112" s="16"/>
      <c r="C3112"/>
    </row>
    <row r="3113" spans="1:3">
      <c r="A3113" s="16"/>
      <c r="C3113"/>
    </row>
    <row r="3114" spans="1:3">
      <c r="A3114" s="16"/>
      <c r="C3114"/>
    </row>
    <row r="3115" spans="1:3">
      <c r="A3115" s="16"/>
      <c r="C3115"/>
    </row>
    <row r="3116" spans="1:3">
      <c r="A3116" s="16"/>
      <c r="C3116"/>
    </row>
    <row r="3117" spans="1:3">
      <c r="A3117" s="16"/>
      <c r="C3117"/>
    </row>
    <row r="3118" spans="1:3">
      <c r="A3118" s="16"/>
      <c r="C3118"/>
    </row>
    <row r="3119" spans="1:3">
      <c r="A3119" s="16"/>
      <c r="C3119"/>
    </row>
    <row r="3120" spans="1:3">
      <c r="A3120" s="16"/>
      <c r="C3120"/>
    </row>
    <row r="3121" spans="1:3">
      <c r="A3121" s="16"/>
      <c r="C3121"/>
    </row>
    <row r="3122" spans="1:3">
      <c r="A3122" s="16"/>
      <c r="C3122"/>
    </row>
    <row r="3123" spans="1:3">
      <c r="A3123" s="16"/>
      <c r="C3123"/>
    </row>
    <row r="3124" spans="1:3">
      <c r="A3124" s="16"/>
      <c r="C3124"/>
    </row>
    <row r="3125" spans="1:3">
      <c r="A3125" s="16"/>
      <c r="C3125"/>
    </row>
    <row r="3126" spans="1:3">
      <c r="A3126" s="16"/>
      <c r="C3126"/>
    </row>
    <row r="3127" spans="1:3">
      <c r="A3127" s="16"/>
      <c r="C3127"/>
    </row>
    <row r="3128" spans="1:3">
      <c r="A3128" s="16"/>
      <c r="C3128"/>
    </row>
    <row r="3129" spans="1:3">
      <c r="A3129" s="16"/>
      <c r="C3129"/>
    </row>
    <row r="3130" spans="1:3">
      <c r="A3130" s="16"/>
      <c r="C3130"/>
    </row>
    <row r="3131" spans="1:3">
      <c r="A3131" s="16"/>
      <c r="C3131"/>
    </row>
    <row r="3132" spans="1:3">
      <c r="A3132" s="16"/>
      <c r="C3132"/>
    </row>
    <row r="3133" spans="1:3">
      <c r="A3133" s="16"/>
      <c r="C3133"/>
    </row>
    <row r="3134" spans="1:3">
      <c r="A3134" s="16"/>
      <c r="C3134"/>
    </row>
    <row r="3135" spans="1:3">
      <c r="A3135" s="16"/>
      <c r="C3135"/>
    </row>
    <row r="3136" spans="1:3">
      <c r="A3136" s="16"/>
      <c r="C3136"/>
    </row>
    <row r="3137" spans="1:3">
      <c r="A3137" s="16"/>
      <c r="C3137"/>
    </row>
    <row r="3138" spans="1:3">
      <c r="A3138" s="16"/>
      <c r="C3138"/>
    </row>
    <row r="3139" spans="1:3">
      <c r="A3139" s="16"/>
      <c r="C3139"/>
    </row>
    <row r="3140" spans="1:3">
      <c r="A3140" s="16"/>
      <c r="C3140"/>
    </row>
    <row r="3141" spans="1:3">
      <c r="A3141" s="16"/>
      <c r="C3141"/>
    </row>
    <row r="3142" spans="1:3">
      <c r="A3142" s="16"/>
      <c r="C3142"/>
    </row>
    <row r="3143" spans="1:3">
      <c r="A3143" s="16"/>
      <c r="C3143"/>
    </row>
    <row r="3144" spans="1:3">
      <c r="A3144" s="16"/>
      <c r="C3144"/>
    </row>
    <row r="3145" spans="1:3">
      <c r="A3145" s="16"/>
      <c r="C3145"/>
    </row>
    <row r="3146" spans="1:3">
      <c r="A3146" s="16"/>
      <c r="C3146"/>
    </row>
    <row r="3147" spans="1:3">
      <c r="A3147" s="16"/>
      <c r="C3147"/>
    </row>
    <row r="3148" spans="1:3">
      <c r="A3148" s="16"/>
      <c r="C3148"/>
    </row>
    <row r="3149" spans="1:3">
      <c r="A3149" s="16"/>
      <c r="C3149"/>
    </row>
    <row r="3150" spans="1:3">
      <c r="A3150" s="16"/>
      <c r="C3150"/>
    </row>
    <row r="3151" spans="1:3">
      <c r="A3151" s="16"/>
      <c r="C3151"/>
    </row>
    <row r="3152" spans="1:3">
      <c r="A3152" s="16"/>
      <c r="C3152"/>
    </row>
    <row r="3153" spans="1:3">
      <c r="A3153" s="16"/>
      <c r="C3153"/>
    </row>
    <row r="3154" spans="1:3">
      <c r="A3154" s="16"/>
      <c r="C3154"/>
    </row>
    <row r="3155" spans="1:3">
      <c r="A3155" s="16"/>
      <c r="C3155"/>
    </row>
    <row r="3156" spans="1:3">
      <c r="A3156" s="16"/>
      <c r="C3156"/>
    </row>
    <row r="3157" spans="1:3">
      <c r="A3157" s="16"/>
      <c r="C3157"/>
    </row>
    <row r="3158" spans="1:3">
      <c r="A3158" s="16"/>
      <c r="C3158"/>
    </row>
    <row r="3159" spans="1:3">
      <c r="A3159" s="16"/>
      <c r="C3159"/>
    </row>
    <row r="3160" spans="1:3">
      <c r="A3160" s="16"/>
      <c r="C3160"/>
    </row>
    <row r="3161" spans="1:3">
      <c r="A3161" s="16"/>
      <c r="C3161"/>
    </row>
    <row r="3162" spans="1:3">
      <c r="A3162" s="16"/>
      <c r="C3162"/>
    </row>
    <row r="3163" spans="1:3">
      <c r="A3163" s="16"/>
      <c r="C3163"/>
    </row>
    <row r="3164" spans="1:3">
      <c r="A3164" s="16"/>
      <c r="C3164"/>
    </row>
    <row r="3165" spans="1:3">
      <c r="A3165" s="16"/>
      <c r="C3165"/>
    </row>
    <row r="3166" spans="1:3">
      <c r="A3166" s="16"/>
      <c r="C3166"/>
    </row>
    <row r="3167" spans="1:3">
      <c r="A3167" s="16"/>
      <c r="C3167"/>
    </row>
    <row r="3168" spans="1:3">
      <c r="A3168" s="16"/>
      <c r="C3168"/>
    </row>
    <row r="3169" spans="1:3">
      <c r="A3169" s="16"/>
      <c r="C3169"/>
    </row>
    <row r="3170" spans="1:3">
      <c r="A3170" s="16"/>
      <c r="C3170"/>
    </row>
    <row r="3171" spans="1:3">
      <c r="A3171" s="16"/>
      <c r="C3171"/>
    </row>
    <row r="3172" spans="1:3">
      <c r="A3172" s="16"/>
      <c r="C3172"/>
    </row>
    <row r="3173" spans="1:3">
      <c r="A3173" s="16"/>
      <c r="C3173"/>
    </row>
    <row r="3174" spans="1:3">
      <c r="A3174" s="16"/>
      <c r="C3174"/>
    </row>
    <row r="3175" spans="1:3">
      <c r="A3175" s="16"/>
      <c r="C3175"/>
    </row>
    <row r="3176" spans="1:3">
      <c r="A3176" s="16"/>
      <c r="C3176"/>
    </row>
    <row r="3177" spans="1:3">
      <c r="A3177" s="16"/>
      <c r="C3177"/>
    </row>
    <row r="3178" spans="1:3">
      <c r="A3178" s="16"/>
      <c r="C3178"/>
    </row>
    <row r="3179" spans="1:3">
      <c r="A3179" s="16"/>
      <c r="C3179"/>
    </row>
    <row r="3180" spans="1:3">
      <c r="A3180" s="16"/>
      <c r="C3180"/>
    </row>
    <row r="3181" spans="1:3">
      <c r="A3181" s="16"/>
      <c r="C3181"/>
    </row>
    <row r="3182" spans="1:3">
      <c r="A3182" s="16"/>
      <c r="C3182"/>
    </row>
    <row r="3183" spans="1:3">
      <c r="A3183" s="16"/>
      <c r="C3183"/>
    </row>
    <row r="3184" spans="1:3">
      <c r="A3184" s="16"/>
      <c r="C3184"/>
    </row>
    <row r="3185" spans="1:3">
      <c r="A3185" s="16"/>
      <c r="C3185"/>
    </row>
    <row r="3186" spans="1:3">
      <c r="A3186" s="16"/>
      <c r="C3186"/>
    </row>
    <row r="3187" spans="1:3">
      <c r="A3187" s="16"/>
      <c r="C3187"/>
    </row>
    <row r="3188" spans="1:3">
      <c r="A3188" s="16"/>
      <c r="C3188"/>
    </row>
    <row r="3189" spans="1:3">
      <c r="A3189" s="16"/>
      <c r="C3189"/>
    </row>
    <row r="3190" spans="1:3">
      <c r="A3190" s="16"/>
      <c r="C3190"/>
    </row>
    <row r="3191" spans="1:3">
      <c r="A3191" s="16"/>
      <c r="C3191"/>
    </row>
    <row r="3192" spans="1:3">
      <c r="A3192" s="16"/>
      <c r="C3192"/>
    </row>
    <row r="3193" spans="1:3">
      <c r="A3193" s="16"/>
      <c r="C3193"/>
    </row>
    <row r="3194" spans="1:3">
      <c r="A3194" s="16"/>
      <c r="C3194"/>
    </row>
    <row r="3195" spans="1:3">
      <c r="A3195" s="16"/>
      <c r="C3195"/>
    </row>
    <row r="3196" spans="1:3">
      <c r="A3196" s="16"/>
      <c r="C3196"/>
    </row>
    <row r="3197" spans="1:3">
      <c r="A3197" s="16"/>
      <c r="C3197"/>
    </row>
    <row r="3198" spans="1:3">
      <c r="A3198" s="16"/>
      <c r="C3198"/>
    </row>
    <row r="3199" spans="1:3">
      <c r="A3199" s="16"/>
      <c r="C3199"/>
    </row>
    <row r="3200" spans="1:3">
      <c r="A3200" s="16"/>
      <c r="C3200"/>
    </row>
    <row r="3201" spans="1:3">
      <c r="A3201" s="16"/>
      <c r="C3201"/>
    </row>
    <row r="3202" spans="1:3">
      <c r="A3202" s="16"/>
      <c r="C3202"/>
    </row>
    <row r="3203" spans="1:3">
      <c r="A3203" s="16"/>
      <c r="C3203"/>
    </row>
    <row r="3204" spans="1:3">
      <c r="A3204" s="16"/>
      <c r="C3204"/>
    </row>
    <row r="3205" spans="1:3">
      <c r="A3205" s="16"/>
      <c r="C3205"/>
    </row>
    <row r="3206" spans="1:3">
      <c r="A3206" s="16"/>
      <c r="C3206"/>
    </row>
    <row r="3207" spans="1:3">
      <c r="A3207" s="16"/>
      <c r="C3207"/>
    </row>
    <row r="3208" spans="1:3">
      <c r="A3208" s="16"/>
      <c r="C3208"/>
    </row>
    <row r="3209" spans="1:3">
      <c r="A3209" s="16"/>
      <c r="C3209"/>
    </row>
    <row r="3210" spans="1:3">
      <c r="A3210" s="16"/>
      <c r="C3210"/>
    </row>
    <row r="3211" spans="1:3">
      <c r="A3211" s="16"/>
      <c r="C3211"/>
    </row>
    <row r="3212" spans="1:3">
      <c r="A3212" s="16"/>
      <c r="C3212"/>
    </row>
    <row r="3213" spans="1:3">
      <c r="A3213" s="16"/>
      <c r="C3213"/>
    </row>
    <row r="3214" spans="1:3">
      <c r="A3214" s="16"/>
      <c r="C3214"/>
    </row>
    <row r="3215" spans="1:3">
      <c r="A3215" s="16"/>
      <c r="C3215"/>
    </row>
    <row r="3216" spans="1:3">
      <c r="A3216" s="16"/>
      <c r="C3216"/>
    </row>
    <row r="3217" spans="1:3">
      <c r="A3217" s="16"/>
      <c r="C3217"/>
    </row>
    <row r="3218" spans="1:3">
      <c r="A3218" s="16"/>
      <c r="C3218"/>
    </row>
    <row r="3219" spans="1:3">
      <c r="A3219" s="16"/>
      <c r="C3219"/>
    </row>
    <row r="3220" spans="1:3">
      <c r="A3220" s="16"/>
      <c r="C3220"/>
    </row>
    <row r="3221" spans="1:3">
      <c r="A3221" s="16"/>
      <c r="C3221"/>
    </row>
    <row r="3222" spans="1:3">
      <c r="A3222" s="16"/>
      <c r="C3222"/>
    </row>
    <row r="3223" spans="1:3">
      <c r="A3223" s="16"/>
      <c r="C3223"/>
    </row>
    <row r="3224" spans="1:3">
      <c r="A3224" s="16"/>
      <c r="C3224"/>
    </row>
    <row r="3225" spans="1:3">
      <c r="A3225" s="16"/>
      <c r="C3225"/>
    </row>
    <row r="3226" spans="1:3">
      <c r="A3226" s="16"/>
      <c r="C3226"/>
    </row>
    <row r="3227" spans="1:3">
      <c r="A3227" s="16"/>
      <c r="C3227"/>
    </row>
    <row r="3228" spans="1:3">
      <c r="A3228" s="16"/>
      <c r="C3228"/>
    </row>
    <row r="3229" spans="1:3">
      <c r="A3229" s="16"/>
      <c r="C3229"/>
    </row>
    <row r="3230" spans="1:3">
      <c r="A3230" s="16"/>
      <c r="C3230"/>
    </row>
    <row r="3231" spans="1:3">
      <c r="A3231" s="16"/>
      <c r="C3231"/>
    </row>
    <row r="3232" spans="1:3">
      <c r="A3232" s="16"/>
      <c r="C3232"/>
    </row>
    <row r="3233" spans="1:3">
      <c r="A3233" s="16"/>
      <c r="C3233"/>
    </row>
    <row r="3234" spans="1:3">
      <c r="A3234" s="16"/>
      <c r="C3234"/>
    </row>
    <row r="3235" spans="1:3">
      <c r="A3235" s="16"/>
      <c r="C3235"/>
    </row>
    <row r="3236" spans="1:3">
      <c r="A3236" s="16"/>
      <c r="C3236"/>
    </row>
    <row r="3237" spans="1:3">
      <c r="A3237" s="16"/>
      <c r="C3237"/>
    </row>
    <row r="3238" spans="1:3">
      <c r="A3238" s="16"/>
      <c r="C3238"/>
    </row>
    <row r="3239" spans="1:3">
      <c r="A3239" s="16"/>
      <c r="C3239"/>
    </row>
    <row r="3240" spans="1:3">
      <c r="A3240" s="16"/>
      <c r="C3240"/>
    </row>
    <row r="3241" spans="1:3">
      <c r="A3241" s="16"/>
      <c r="C3241"/>
    </row>
    <row r="3242" spans="1:3">
      <c r="A3242" s="16"/>
      <c r="C3242"/>
    </row>
    <row r="3243" spans="1:3">
      <c r="A3243" s="16"/>
      <c r="C3243"/>
    </row>
    <row r="3244" spans="1:3">
      <c r="A3244" s="16"/>
      <c r="C3244"/>
    </row>
    <row r="3245" spans="1:3">
      <c r="A3245" s="16"/>
      <c r="C3245"/>
    </row>
    <row r="3246" spans="1:3">
      <c r="A3246" s="16"/>
      <c r="C3246"/>
    </row>
    <row r="3247" spans="1:3">
      <c r="A3247" s="16"/>
      <c r="C3247"/>
    </row>
    <row r="3248" spans="1:3">
      <c r="A3248" s="16"/>
      <c r="C3248"/>
    </row>
    <row r="3249" spans="1:3">
      <c r="A3249" s="16"/>
      <c r="C3249"/>
    </row>
    <row r="3250" spans="1:3">
      <c r="A3250" s="16"/>
      <c r="C3250"/>
    </row>
    <row r="3251" spans="1:3">
      <c r="A3251" s="16"/>
      <c r="C3251"/>
    </row>
    <row r="3252" spans="1:3">
      <c r="A3252" s="16"/>
      <c r="C3252"/>
    </row>
    <row r="3253" spans="1:3">
      <c r="A3253" s="16"/>
      <c r="C3253"/>
    </row>
    <row r="3254" spans="1:3">
      <c r="A3254" s="16"/>
      <c r="C3254"/>
    </row>
    <row r="3255" spans="1:3">
      <c r="A3255" s="16"/>
      <c r="C3255"/>
    </row>
    <row r="3256" spans="1:3">
      <c r="A3256" s="16"/>
      <c r="C3256"/>
    </row>
    <row r="3257" spans="1:3">
      <c r="A3257" s="16"/>
      <c r="C3257"/>
    </row>
    <row r="3258" spans="1:3">
      <c r="A3258" s="16"/>
      <c r="C3258"/>
    </row>
    <row r="3259" spans="1:3">
      <c r="A3259" s="16"/>
      <c r="C3259"/>
    </row>
    <row r="3260" spans="1:3">
      <c r="A3260" s="16"/>
      <c r="C3260"/>
    </row>
    <row r="3261" spans="1:3">
      <c r="A3261" s="16"/>
      <c r="C3261"/>
    </row>
    <row r="3262" spans="1:3">
      <c r="A3262" s="16"/>
      <c r="C3262"/>
    </row>
    <row r="3263" spans="1:3">
      <c r="A3263" s="16"/>
      <c r="C3263"/>
    </row>
    <row r="3264" spans="1:3">
      <c r="A3264" s="16"/>
      <c r="C3264"/>
    </row>
    <row r="3265" spans="1:3">
      <c r="A3265" s="16"/>
      <c r="C3265"/>
    </row>
    <row r="3266" spans="1:3">
      <c r="A3266" s="16"/>
      <c r="C3266"/>
    </row>
    <row r="3267" spans="1:3">
      <c r="A3267" s="16"/>
      <c r="C3267"/>
    </row>
    <row r="3268" spans="1:3">
      <c r="A3268" s="16"/>
      <c r="C3268"/>
    </row>
    <row r="3269" spans="1:3">
      <c r="A3269" s="16"/>
      <c r="C3269"/>
    </row>
    <row r="3270" spans="1:3">
      <c r="A3270" s="16"/>
      <c r="C3270"/>
    </row>
    <row r="3271" spans="1:3">
      <c r="A3271" s="16"/>
      <c r="C3271"/>
    </row>
    <row r="3272" spans="1:3">
      <c r="A3272" s="16"/>
      <c r="C3272"/>
    </row>
    <row r="3273" spans="1:3">
      <c r="A3273" s="16"/>
      <c r="C3273"/>
    </row>
    <row r="3274" spans="1:3">
      <c r="A3274" s="16"/>
      <c r="C3274"/>
    </row>
    <row r="3275" spans="1:3">
      <c r="A3275" s="16"/>
      <c r="C3275"/>
    </row>
    <row r="3276" spans="1:3">
      <c r="A3276" s="16"/>
      <c r="C3276"/>
    </row>
    <row r="3277" spans="1:3">
      <c r="A3277" s="16"/>
      <c r="C3277"/>
    </row>
    <row r="3278" spans="1:3">
      <c r="A3278" s="16"/>
      <c r="C3278"/>
    </row>
    <row r="3279" spans="1:3">
      <c r="A3279" s="16"/>
      <c r="C3279"/>
    </row>
    <row r="3280" spans="1:3">
      <c r="A3280" s="16"/>
      <c r="C3280"/>
    </row>
    <row r="3281" spans="1:3">
      <c r="A3281" s="16"/>
      <c r="C3281"/>
    </row>
    <row r="3282" spans="1:3">
      <c r="A3282" s="16"/>
      <c r="C3282"/>
    </row>
    <row r="3283" spans="1:3">
      <c r="A3283" s="16"/>
      <c r="C3283"/>
    </row>
    <row r="3284" spans="1:3">
      <c r="A3284" s="16"/>
      <c r="C3284"/>
    </row>
    <row r="3285" spans="1:3">
      <c r="A3285" s="16"/>
      <c r="C3285"/>
    </row>
    <row r="3286" spans="1:3">
      <c r="A3286" s="16"/>
      <c r="C3286"/>
    </row>
    <row r="3287" spans="1:3">
      <c r="A3287" s="16"/>
      <c r="C3287"/>
    </row>
    <row r="3288" spans="1:3">
      <c r="A3288" s="16"/>
      <c r="C3288"/>
    </row>
    <row r="3289" spans="1:3">
      <c r="A3289" s="16"/>
      <c r="C3289"/>
    </row>
    <row r="3290" spans="1:3">
      <c r="A3290" s="16"/>
      <c r="C3290"/>
    </row>
    <row r="3291" spans="1:3">
      <c r="A3291" s="16"/>
      <c r="C3291"/>
    </row>
    <row r="3292" spans="1:3">
      <c r="A3292" s="16"/>
      <c r="C3292"/>
    </row>
    <row r="3293" spans="1:3">
      <c r="A3293" s="16"/>
      <c r="C3293"/>
    </row>
    <row r="3294" spans="1:3">
      <c r="A3294" s="16"/>
      <c r="C3294"/>
    </row>
    <row r="3295" spans="1:3">
      <c r="A3295" s="16"/>
      <c r="C3295"/>
    </row>
    <row r="3296" spans="1:3">
      <c r="A3296" s="16"/>
      <c r="C3296"/>
    </row>
    <row r="3297" spans="1:3">
      <c r="A3297" s="16"/>
      <c r="C3297"/>
    </row>
    <row r="3298" spans="1:3">
      <c r="A3298" s="16"/>
      <c r="C3298"/>
    </row>
    <row r="3299" spans="1:3">
      <c r="A3299" s="16"/>
      <c r="C3299"/>
    </row>
    <row r="3300" spans="1:3">
      <c r="A3300" s="16"/>
      <c r="C3300"/>
    </row>
    <row r="3301" spans="1:3">
      <c r="A3301" s="16"/>
      <c r="C3301"/>
    </row>
    <row r="3302" spans="1:3">
      <c r="A3302" s="16"/>
      <c r="C3302"/>
    </row>
    <row r="3303" spans="1:3">
      <c r="A3303" s="16"/>
      <c r="C3303"/>
    </row>
    <row r="3304" spans="1:3">
      <c r="A3304" s="16"/>
      <c r="C3304"/>
    </row>
    <row r="3305" spans="1:3">
      <c r="A3305" s="16"/>
      <c r="C3305"/>
    </row>
    <row r="3306" spans="1:3">
      <c r="A3306" s="16"/>
      <c r="C3306"/>
    </row>
    <row r="3307" spans="1:3">
      <c r="A3307" s="16"/>
      <c r="C3307"/>
    </row>
    <row r="3308" spans="1:3">
      <c r="A3308" s="16"/>
      <c r="C3308"/>
    </row>
    <row r="3309" spans="1:3">
      <c r="A3309" s="16"/>
      <c r="C3309"/>
    </row>
    <row r="3310" spans="1:3">
      <c r="A3310" s="16"/>
      <c r="C3310"/>
    </row>
    <row r="3311" spans="1:3">
      <c r="A3311" s="16"/>
      <c r="C3311"/>
    </row>
    <row r="3312" spans="1:3" s="107" customFormat="1">
      <c r="A3312" s="108"/>
    </row>
    <row r="3313" spans="1:1" s="107" customFormat="1">
      <c r="A3313" s="108"/>
    </row>
    <row r="3314" spans="1:1" s="107" customFormat="1">
      <c r="A3314" s="108"/>
    </row>
    <row r="3315" spans="1:1" s="107" customFormat="1">
      <c r="A3315" s="108"/>
    </row>
    <row r="3316" spans="1:1" s="107" customFormat="1">
      <c r="A3316" s="108"/>
    </row>
    <row r="3317" spans="1:1" s="107" customFormat="1">
      <c r="A3317" s="108"/>
    </row>
    <row r="3318" spans="1:1" s="107" customFormat="1">
      <c r="A3318" s="108"/>
    </row>
    <row r="3319" spans="1:1" s="107" customFormat="1">
      <c r="A3319" s="108"/>
    </row>
    <row r="3320" spans="1:1" s="107" customFormat="1">
      <c r="A3320" s="108"/>
    </row>
    <row r="3321" spans="1:1" s="107" customFormat="1">
      <c r="A3321" s="108"/>
    </row>
    <row r="3322" spans="1:1" s="107" customFormat="1">
      <c r="A3322" s="108"/>
    </row>
    <row r="3323" spans="1:1" s="107" customFormat="1">
      <c r="A3323" s="108"/>
    </row>
    <row r="3324" spans="1:1" s="107" customFormat="1">
      <c r="A3324" s="108"/>
    </row>
    <row r="3325" spans="1:1" s="107" customFormat="1">
      <c r="A3325" s="108"/>
    </row>
    <row r="3326" spans="1:1" s="107" customFormat="1">
      <c r="A3326" s="108"/>
    </row>
    <row r="3327" spans="1:1" s="107" customFormat="1">
      <c r="A3327" s="108"/>
    </row>
    <row r="3328" spans="1:1" s="107" customFormat="1">
      <c r="A3328" s="108"/>
    </row>
    <row r="3329" spans="1:1" s="107" customFormat="1">
      <c r="A3329" s="108"/>
    </row>
    <row r="3330" spans="1:1" s="107" customFormat="1">
      <c r="A3330" s="108"/>
    </row>
    <row r="3331" spans="1:1" s="107" customFormat="1">
      <c r="A3331" s="108"/>
    </row>
    <row r="3332" spans="1:1" s="107" customFormat="1">
      <c r="A3332" s="108"/>
    </row>
    <row r="3333" spans="1:1" s="107" customFormat="1">
      <c r="A3333" s="108"/>
    </row>
    <row r="3334" spans="1:1" s="107" customFormat="1">
      <c r="A3334" s="108"/>
    </row>
    <row r="3335" spans="1:1" s="107" customFormat="1">
      <c r="A3335" s="108"/>
    </row>
    <row r="3336" spans="1:1" s="107" customFormat="1">
      <c r="A3336" s="108"/>
    </row>
    <row r="3337" spans="1:1" s="107" customFormat="1">
      <c r="A3337" s="108"/>
    </row>
    <row r="3338" spans="1:1" s="107" customFormat="1">
      <c r="A3338" s="108"/>
    </row>
    <row r="3339" spans="1:1" s="107" customFormat="1">
      <c r="A3339" s="108"/>
    </row>
    <row r="3340" spans="1:1" s="107" customFormat="1">
      <c r="A3340" s="108"/>
    </row>
    <row r="3341" spans="1:1" s="107" customFormat="1">
      <c r="A3341" s="108"/>
    </row>
    <row r="3342" spans="1:1" s="107" customFormat="1">
      <c r="A3342" s="108"/>
    </row>
    <row r="3343" spans="1:1" s="107" customFormat="1">
      <c r="A3343" s="108"/>
    </row>
    <row r="3344" spans="1:1" s="107" customFormat="1">
      <c r="A3344" s="108"/>
    </row>
    <row r="3345" spans="1:1" s="107" customFormat="1">
      <c r="A3345" s="108"/>
    </row>
    <row r="3346" spans="1:1" s="107" customFormat="1">
      <c r="A3346" s="108"/>
    </row>
    <row r="3347" spans="1:1" s="107" customFormat="1">
      <c r="A3347" s="108"/>
    </row>
    <row r="3348" spans="1:1" s="107" customFormat="1">
      <c r="A3348" s="108"/>
    </row>
    <row r="3349" spans="1:1" s="107" customFormat="1">
      <c r="A3349" s="108"/>
    </row>
    <row r="3350" spans="1:1" s="107" customFormat="1">
      <c r="A3350" s="108"/>
    </row>
    <row r="3351" spans="1:1" s="107" customFormat="1">
      <c r="A3351" s="108"/>
    </row>
    <row r="3352" spans="1:1" s="107" customFormat="1">
      <c r="A3352" s="108"/>
    </row>
    <row r="3353" spans="1:1" s="107" customFormat="1">
      <c r="A3353" s="108"/>
    </row>
    <row r="3354" spans="1:1" s="107" customFormat="1">
      <c r="A3354" s="108"/>
    </row>
    <row r="3355" spans="1:1" s="107" customFormat="1">
      <c r="A3355" s="108"/>
    </row>
    <row r="3356" spans="1:1" s="107" customFormat="1">
      <c r="A3356" s="108"/>
    </row>
    <row r="3357" spans="1:1" s="107" customFormat="1">
      <c r="A3357" s="108"/>
    </row>
    <row r="3358" spans="1:1" s="107" customFormat="1">
      <c r="A3358" s="108"/>
    </row>
    <row r="3359" spans="1:1" s="107" customFormat="1">
      <c r="A3359" s="108"/>
    </row>
    <row r="3360" spans="1:1" s="107" customFormat="1">
      <c r="A3360" s="108"/>
    </row>
    <row r="3361" spans="1:1" s="107" customFormat="1">
      <c r="A3361" s="108"/>
    </row>
    <row r="3362" spans="1:1" s="107" customFormat="1">
      <c r="A3362" s="108"/>
    </row>
    <row r="3363" spans="1:1" s="107" customFormat="1">
      <c r="A3363" s="108"/>
    </row>
    <row r="3364" spans="1:1" s="107" customFormat="1">
      <c r="A3364" s="108"/>
    </row>
    <row r="3365" spans="1:1" s="107" customFormat="1">
      <c r="A3365" s="108"/>
    </row>
    <row r="3366" spans="1:1" s="107" customFormat="1">
      <c r="A3366" s="108"/>
    </row>
    <row r="3367" spans="1:1" s="107" customFormat="1">
      <c r="A3367" s="108"/>
    </row>
    <row r="3368" spans="1:1" s="107" customFormat="1">
      <c r="A3368" s="108"/>
    </row>
    <row r="3369" spans="1:1" s="107" customFormat="1">
      <c r="A3369" s="108"/>
    </row>
    <row r="3370" spans="1:1" s="107" customFormat="1">
      <c r="A3370" s="108"/>
    </row>
    <row r="3371" spans="1:1" s="107" customFormat="1">
      <c r="A3371" s="108"/>
    </row>
    <row r="3372" spans="1:1" s="107" customFormat="1">
      <c r="A3372" s="108"/>
    </row>
    <row r="3373" spans="1:1" s="107" customFormat="1">
      <c r="A3373" s="108"/>
    </row>
    <row r="3374" spans="1:1" s="107" customFormat="1">
      <c r="A3374" s="108"/>
    </row>
    <row r="3375" spans="1:1" s="107" customFormat="1">
      <c r="A3375" s="108"/>
    </row>
    <row r="3376" spans="1:1" s="107" customFormat="1">
      <c r="A3376" s="108"/>
    </row>
    <row r="3377" spans="1:1" s="107" customFormat="1">
      <c r="A3377" s="108"/>
    </row>
    <row r="3378" spans="1:1" s="107" customFormat="1">
      <c r="A3378" s="108"/>
    </row>
    <row r="3379" spans="1:1" s="107" customFormat="1">
      <c r="A3379" s="108"/>
    </row>
    <row r="3380" spans="1:1" s="107" customFormat="1">
      <c r="A3380" s="108"/>
    </row>
    <row r="3381" spans="1:1" s="107" customFormat="1">
      <c r="A3381" s="108"/>
    </row>
    <row r="3382" spans="1:1" s="107" customFormat="1">
      <c r="A3382" s="108"/>
    </row>
    <row r="3383" spans="1:1" s="107" customFormat="1">
      <c r="A3383" s="108"/>
    </row>
    <row r="3384" spans="1:1" s="107" customFormat="1">
      <c r="A3384" s="108"/>
    </row>
    <row r="3385" spans="1:1" s="107" customFormat="1">
      <c r="A3385" s="108"/>
    </row>
    <row r="3386" spans="1:1" s="107" customFormat="1">
      <c r="A3386" s="108"/>
    </row>
    <row r="3387" spans="1:1" s="107" customFormat="1">
      <c r="A3387" s="108"/>
    </row>
    <row r="3388" spans="1:1" s="107" customFormat="1">
      <c r="A3388" s="108"/>
    </row>
    <row r="3389" spans="1:1" s="107" customFormat="1">
      <c r="A3389" s="108"/>
    </row>
    <row r="3390" spans="1:1" s="107" customFormat="1">
      <c r="A3390" s="108"/>
    </row>
    <row r="3391" spans="1:1" s="107" customFormat="1">
      <c r="A3391" s="108"/>
    </row>
    <row r="3392" spans="1:1" s="107" customFormat="1">
      <c r="A3392" s="108"/>
    </row>
    <row r="3393" spans="1:1" s="107" customFormat="1">
      <c r="A3393" s="108"/>
    </row>
    <row r="3394" spans="1:1" s="107" customFormat="1">
      <c r="A3394" s="108"/>
    </row>
    <row r="3395" spans="1:1" s="107" customFormat="1">
      <c r="A3395" s="108"/>
    </row>
    <row r="3396" spans="1:1" s="107" customFormat="1">
      <c r="A3396" s="108"/>
    </row>
    <row r="3397" spans="1:1" s="107" customFormat="1">
      <c r="A3397" s="108"/>
    </row>
    <row r="3398" spans="1:1" s="107" customFormat="1">
      <c r="A3398" s="108"/>
    </row>
    <row r="3399" spans="1:1" s="107" customFormat="1">
      <c r="A3399" s="108"/>
    </row>
    <row r="3400" spans="1:1" s="107" customFormat="1">
      <c r="A3400" s="108"/>
    </row>
    <row r="3401" spans="1:1" s="107" customFormat="1">
      <c r="A3401" s="108"/>
    </row>
    <row r="3402" spans="1:1" s="107" customFormat="1">
      <c r="A3402" s="108"/>
    </row>
    <row r="3403" spans="1:1" s="107" customFormat="1">
      <c r="A3403" s="108"/>
    </row>
    <row r="3404" spans="1:1" s="107" customFormat="1">
      <c r="A3404" s="108"/>
    </row>
    <row r="3405" spans="1:1" s="107" customFormat="1">
      <c r="A3405" s="108"/>
    </row>
    <row r="3406" spans="1:1" s="107" customFormat="1">
      <c r="A3406" s="108"/>
    </row>
    <row r="3407" spans="1:1" s="107" customFormat="1">
      <c r="A3407" s="108"/>
    </row>
    <row r="3408" spans="1:1" s="107" customFormat="1">
      <c r="A3408" s="108"/>
    </row>
    <row r="3409" spans="1:1" s="107" customFormat="1">
      <c r="A3409" s="108"/>
    </row>
    <row r="3410" spans="1:1" s="107" customFormat="1">
      <c r="A3410" s="108"/>
    </row>
    <row r="3411" spans="1:1" s="107" customFormat="1">
      <c r="A3411" s="108"/>
    </row>
    <row r="3412" spans="1:1" s="107" customFormat="1">
      <c r="A3412" s="108"/>
    </row>
    <row r="3413" spans="1:1" s="107" customFormat="1">
      <c r="A3413" s="108"/>
    </row>
    <row r="3414" spans="1:1" s="107" customFormat="1">
      <c r="A3414" s="108"/>
    </row>
    <row r="3415" spans="1:1" s="107" customFormat="1">
      <c r="A3415" s="108"/>
    </row>
    <row r="3416" spans="1:1" s="107" customFormat="1">
      <c r="A3416" s="108"/>
    </row>
    <row r="3417" spans="1:1" s="107" customFormat="1">
      <c r="A3417" s="108"/>
    </row>
    <row r="3418" spans="1:1" s="107" customFormat="1">
      <c r="A3418" s="108"/>
    </row>
    <row r="3419" spans="1:1" s="107" customFormat="1">
      <c r="A3419" s="108"/>
    </row>
    <row r="3420" spans="1:1" s="107" customFormat="1">
      <c r="A3420" s="108"/>
    </row>
    <row r="3421" spans="1:1" s="107" customFormat="1">
      <c r="A3421" s="108"/>
    </row>
    <row r="3422" spans="1:1" s="107" customFormat="1">
      <c r="A3422" s="108"/>
    </row>
    <row r="3423" spans="1:1" s="107" customFormat="1">
      <c r="A3423" s="108"/>
    </row>
    <row r="3424" spans="1:1" s="107" customFormat="1">
      <c r="A3424" s="108"/>
    </row>
    <row r="3425" spans="1:1" s="107" customFormat="1">
      <c r="A3425" s="108"/>
    </row>
    <row r="3426" spans="1:1" s="107" customFormat="1">
      <c r="A3426" s="108"/>
    </row>
    <row r="3427" spans="1:1" s="107" customFormat="1">
      <c r="A3427" s="108"/>
    </row>
    <row r="3428" spans="1:1" s="107" customFormat="1">
      <c r="A3428" s="108"/>
    </row>
    <row r="3429" spans="1:1" s="107" customFormat="1">
      <c r="A3429" s="108"/>
    </row>
    <row r="3430" spans="1:1" s="107" customFormat="1">
      <c r="A3430" s="108"/>
    </row>
    <row r="3431" spans="1:1" s="107" customFormat="1">
      <c r="A3431" s="108"/>
    </row>
    <row r="3432" spans="1:1" s="107" customFormat="1">
      <c r="A3432" s="108"/>
    </row>
    <row r="3433" spans="1:1" s="107" customFormat="1">
      <c r="A3433" s="108"/>
    </row>
    <row r="3434" spans="1:1" s="107" customFormat="1">
      <c r="A3434" s="108"/>
    </row>
    <row r="3435" spans="1:1" s="107" customFormat="1">
      <c r="A3435" s="108"/>
    </row>
    <row r="3436" spans="1:1" s="107" customFormat="1">
      <c r="A3436" s="108"/>
    </row>
    <row r="3437" spans="1:1" s="107" customFormat="1">
      <c r="A3437" s="108"/>
    </row>
    <row r="3438" spans="1:1" s="107" customFormat="1">
      <c r="A3438" s="108"/>
    </row>
    <row r="3439" spans="1:1" s="107" customFormat="1">
      <c r="A3439" s="108"/>
    </row>
    <row r="3440" spans="1:1" s="107" customFormat="1">
      <c r="A3440" s="108"/>
    </row>
    <row r="3441" spans="1:1" s="107" customFormat="1">
      <c r="A3441" s="108"/>
    </row>
    <row r="3442" spans="1:1" s="107" customFormat="1">
      <c r="A3442" s="108"/>
    </row>
    <row r="3443" spans="1:1" s="107" customFormat="1">
      <c r="A3443" s="108"/>
    </row>
    <row r="3444" spans="1:1" s="107" customFormat="1">
      <c r="A3444" s="108"/>
    </row>
    <row r="3445" spans="1:1" s="107" customFormat="1">
      <c r="A3445" s="108"/>
    </row>
    <row r="3446" spans="1:1" s="107" customFormat="1">
      <c r="A3446" s="108"/>
    </row>
    <row r="3447" spans="1:1" s="107" customFormat="1">
      <c r="A3447" s="108"/>
    </row>
    <row r="3448" spans="1:1" s="107" customFormat="1">
      <c r="A3448" s="108"/>
    </row>
    <row r="3449" spans="1:1" s="107" customFormat="1">
      <c r="A3449" s="108"/>
    </row>
    <row r="3450" spans="1:1" s="107" customFormat="1">
      <c r="A3450" s="108"/>
    </row>
    <row r="3451" spans="1:1" s="107" customFormat="1">
      <c r="A3451" s="108"/>
    </row>
    <row r="3452" spans="1:1" s="107" customFormat="1">
      <c r="A3452" s="108"/>
    </row>
    <row r="3453" spans="1:1" s="107" customFormat="1">
      <c r="A3453" s="108"/>
    </row>
    <row r="3454" spans="1:1" s="107" customFormat="1">
      <c r="A3454" s="108"/>
    </row>
    <row r="3455" spans="1:1" s="107" customFormat="1">
      <c r="A3455" s="108"/>
    </row>
    <row r="3456" spans="1:1" s="107" customFormat="1">
      <c r="A3456" s="108"/>
    </row>
    <row r="3457" spans="1:1" s="107" customFormat="1">
      <c r="A3457" s="108"/>
    </row>
    <row r="3458" spans="1:1" s="107" customFormat="1">
      <c r="A3458" s="108"/>
    </row>
    <row r="3459" spans="1:1" s="107" customFormat="1">
      <c r="A3459" s="108"/>
    </row>
    <row r="3460" spans="1:1" s="107" customFormat="1">
      <c r="A3460" s="108"/>
    </row>
    <row r="3461" spans="1:1" s="107" customFormat="1">
      <c r="A3461" s="108"/>
    </row>
    <row r="3462" spans="1:1" s="107" customFormat="1">
      <c r="A3462" s="108"/>
    </row>
    <row r="3463" spans="1:1" s="107" customFormat="1">
      <c r="A3463" s="108"/>
    </row>
    <row r="3464" spans="1:1" s="107" customFormat="1">
      <c r="A3464" s="108"/>
    </row>
    <row r="3465" spans="1:1" s="107" customFormat="1">
      <c r="A3465" s="108"/>
    </row>
    <row r="3466" spans="1:1" s="107" customFormat="1">
      <c r="A3466" s="108"/>
    </row>
    <row r="3467" spans="1:1" s="107" customFormat="1">
      <c r="A3467" s="108"/>
    </row>
    <row r="3468" spans="1:1" s="107" customFormat="1">
      <c r="A3468" s="108"/>
    </row>
    <row r="3469" spans="1:1" s="107" customFormat="1">
      <c r="A3469" s="108"/>
    </row>
    <row r="3470" spans="1:1" s="107" customFormat="1">
      <c r="A3470" s="108"/>
    </row>
    <row r="3471" spans="1:1" s="107" customFormat="1">
      <c r="A3471" s="108"/>
    </row>
    <row r="3472" spans="1:1" s="107" customFormat="1">
      <c r="A3472" s="108"/>
    </row>
    <row r="3473" spans="1:1" s="107" customFormat="1">
      <c r="A3473" s="108"/>
    </row>
    <row r="3474" spans="1:1" s="107" customFormat="1">
      <c r="A3474" s="108"/>
    </row>
    <row r="3475" spans="1:1" s="107" customFormat="1">
      <c r="A3475" s="108"/>
    </row>
    <row r="3476" spans="1:1" s="107" customFormat="1">
      <c r="A3476" s="108"/>
    </row>
    <row r="3477" spans="1:1" s="107" customFormat="1">
      <c r="A3477" s="108"/>
    </row>
    <row r="3478" spans="1:1" s="107" customFormat="1">
      <c r="A3478" s="108"/>
    </row>
    <row r="3479" spans="1:1" s="107" customFormat="1">
      <c r="A3479" s="108"/>
    </row>
    <row r="3480" spans="1:1" s="107" customFormat="1">
      <c r="A3480" s="108"/>
    </row>
    <row r="3481" spans="1:1" s="107" customFormat="1">
      <c r="A3481" s="108"/>
    </row>
    <row r="3482" spans="1:1" s="107" customFormat="1">
      <c r="A3482" s="108"/>
    </row>
    <row r="3483" spans="1:1" s="107" customFormat="1">
      <c r="A3483" s="108"/>
    </row>
    <row r="3484" spans="1:1" s="107" customFormat="1">
      <c r="A3484" s="108"/>
    </row>
    <row r="3485" spans="1:1" s="107" customFormat="1">
      <c r="A3485" s="108"/>
    </row>
    <row r="3486" spans="1:1" s="107" customFormat="1">
      <c r="A3486" s="108"/>
    </row>
    <row r="3487" spans="1:1" s="107" customFormat="1">
      <c r="A3487" s="108"/>
    </row>
    <row r="3488" spans="1:1" s="107" customFormat="1">
      <c r="A3488" s="108"/>
    </row>
    <row r="3489" spans="1:1" s="107" customFormat="1">
      <c r="A3489" s="108"/>
    </row>
    <row r="3490" spans="1:1" s="107" customFormat="1">
      <c r="A3490" s="108"/>
    </row>
    <row r="3491" spans="1:1" s="107" customFormat="1">
      <c r="A3491" s="108"/>
    </row>
    <row r="3492" spans="1:1" s="107" customFormat="1">
      <c r="A3492" s="108"/>
    </row>
    <row r="3493" spans="1:1" s="107" customFormat="1">
      <c r="A3493" s="108"/>
    </row>
    <row r="3494" spans="1:1" s="107" customFormat="1">
      <c r="A3494" s="108"/>
    </row>
    <row r="3495" spans="1:1" s="107" customFormat="1">
      <c r="A3495" s="108"/>
    </row>
    <row r="3496" spans="1:1" s="107" customFormat="1">
      <c r="A3496" s="108"/>
    </row>
    <row r="3497" spans="1:1" s="107" customFormat="1">
      <c r="A3497" s="108"/>
    </row>
    <row r="3498" spans="1:1" s="107" customFormat="1">
      <c r="A3498" s="108"/>
    </row>
    <row r="3499" spans="1:1" s="107" customFormat="1">
      <c r="A3499" s="108"/>
    </row>
    <row r="3500" spans="1:1" s="107" customFormat="1">
      <c r="A3500" s="108"/>
    </row>
    <row r="3501" spans="1:1" s="107" customFormat="1">
      <c r="A3501" s="108"/>
    </row>
    <row r="3502" spans="1:1" s="107" customFormat="1">
      <c r="A3502" s="108"/>
    </row>
    <row r="3503" spans="1:1" s="107" customFormat="1">
      <c r="A3503" s="108"/>
    </row>
    <row r="3504" spans="1:1" s="107" customFormat="1">
      <c r="A3504" s="108"/>
    </row>
    <row r="3505" spans="1:1" s="107" customFormat="1">
      <c r="A3505" s="108"/>
    </row>
    <row r="3506" spans="1:1" s="107" customFormat="1">
      <c r="A3506" s="108"/>
    </row>
    <row r="3507" spans="1:1" s="107" customFormat="1">
      <c r="A3507" s="108"/>
    </row>
    <row r="3508" spans="1:1" s="107" customFormat="1">
      <c r="A3508" s="108"/>
    </row>
    <row r="3509" spans="1:1" s="107" customFormat="1">
      <c r="A3509" s="108"/>
    </row>
    <row r="3510" spans="1:1" s="107" customFormat="1">
      <c r="A3510" s="108"/>
    </row>
    <row r="3511" spans="1:1" s="107" customFormat="1">
      <c r="A3511" s="108"/>
    </row>
    <row r="3512" spans="1:1" s="107" customFormat="1">
      <c r="A3512" s="108"/>
    </row>
    <row r="3513" spans="1:1" s="107" customFormat="1">
      <c r="A3513" s="108"/>
    </row>
    <row r="3514" spans="1:1" s="107" customFormat="1">
      <c r="A3514" s="108"/>
    </row>
    <row r="3515" spans="1:1" s="107" customFormat="1">
      <c r="A3515" s="108"/>
    </row>
    <row r="3516" spans="1:1" s="107" customFormat="1">
      <c r="A3516" s="108"/>
    </row>
    <row r="3517" spans="1:1" s="107" customFormat="1">
      <c r="A3517" s="108"/>
    </row>
    <row r="3518" spans="1:1" s="107" customFormat="1">
      <c r="A3518" s="108"/>
    </row>
    <row r="3519" spans="1:1" s="107" customFormat="1">
      <c r="A3519" s="108"/>
    </row>
    <row r="3520" spans="1:1" s="107" customFormat="1">
      <c r="A3520" s="108"/>
    </row>
    <row r="3521" spans="1:1" s="107" customFormat="1">
      <c r="A3521" s="108"/>
    </row>
    <row r="3522" spans="1:1" s="107" customFormat="1">
      <c r="A3522" s="108"/>
    </row>
    <row r="3523" spans="1:1" s="107" customFormat="1">
      <c r="A3523" s="108"/>
    </row>
    <row r="3524" spans="1:1" s="107" customFormat="1">
      <c r="A3524" s="108"/>
    </row>
    <row r="3525" spans="1:1" s="107" customFormat="1">
      <c r="A3525" s="108"/>
    </row>
    <row r="3526" spans="1:1" s="107" customFormat="1">
      <c r="A3526" s="108"/>
    </row>
    <row r="3527" spans="1:1" s="107" customFormat="1">
      <c r="A3527" s="108"/>
    </row>
    <row r="3528" spans="1:1" s="107" customFormat="1">
      <c r="A3528" s="108"/>
    </row>
    <row r="3529" spans="1:1" s="107" customFormat="1">
      <c r="A3529" s="108"/>
    </row>
    <row r="3530" spans="1:1" s="107" customFormat="1">
      <c r="A3530" s="108"/>
    </row>
    <row r="3531" spans="1:1" s="107" customFormat="1">
      <c r="A3531" s="108"/>
    </row>
    <row r="3532" spans="1:1" s="107" customFormat="1">
      <c r="A3532" s="108"/>
    </row>
    <row r="3533" spans="1:1" s="107" customFormat="1">
      <c r="A3533" s="108"/>
    </row>
    <row r="3534" spans="1:1" s="107" customFormat="1">
      <c r="A3534" s="108"/>
    </row>
    <row r="3535" spans="1:1" s="107" customFormat="1">
      <c r="A3535" s="108"/>
    </row>
    <row r="3536" spans="1:1" s="107" customFormat="1">
      <c r="A3536" s="108"/>
    </row>
    <row r="3537" spans="1:1" s="107" customFormat="1">
      <c r="A3537" s="108"/>
    </row>
    <row r="3538" spans="1:1" s="107" customFormat="1">
      <c r="A3538" s="108"/>
    </row>
    <row r="3539" spans="1:1" s="107" customFormat="1">
      <c r="A3539" s="108"/>
    </row>
    <row r="3540" spans="1:1" s="107" customFormat="1">
      <c r="A3540" s="108"/>
    </row>
    <row r="3541" spans="1:1" s="107" customFormat="1">
      <c r="A3541" s="108"/>
    </row>
    <row r="3542" spans="1:1" s="107" customFormat="1">
      <c r="A3542" s="108"/>
    </row>
    <row r="3543" spans="1:1" s="107" customFormat="1">
      <c r="A3543" s="108"/>
    </row>
    <row r="3544" spans="1:1" s="107" customFormat="1">
      <c r="A3544" s="108"/>
    </row>
    <row r="3545" spans="1:1" s="107" customFormat="1">
      <c r="A3545" s="108"/>
    </row>
    <row r="3546" spans="1:1" s="107" customFormat="1">
      <c r="A3546" s="108"/>
    </row>
    <row r="3547" spans="1:1" s="107" customFormat="1">
      <c r="A3547" s="108"/>
    </row>
    <row r="3548" spans="1:1" s="107" customFormat="1">
      <c r="A3548" s="108"/>
    </row>
    <row r="3549" spans="1:1" s="107" customFormat="1">
      <c r="A3549" s="108"/>
    </row>
    <row r="3550" spans="1:1" s="107" customFormat="1">
      <c r="A3550" s="108"/>
    </row>
    <row r="3551" spans="1:1" s="107" customFormat="1">
      <c r="A3551" s="108"/>
    </row>
    <row r="3552" spans="1:1" s="107" customFormat="1">
      <c r="A3552" s="108"/>
    </row>
    <row r="3553" spans="1:1" s="107" customFormat="1">
      <c r="A3553" s="108"/>
    </row>
    <row r="3554" spans="1:1" s="107" customFormat="1">
      <c r="A3554" s="108"/>
    </row>
    <row r="3555" spans="1:1" s="107" customFormat="1">
      <c r="A3555" s="108"/>
    </row>
    <row r="3556" spans="1:1" s="107" customFormat="1">
      <c r="A3556" s="108"/>
    </row>
    <row r="3557" spans="1:1" s="107" customFormat="1">
      <c r="A3557" s="108"/>
    </row>
    <row r="3558" spans="1:1" s="107" customFormat="1">
      <c r="A3558" s="108"/>
    </row>
    <row r="3559" spans="1:1" s="107" customFormat="1">
      <c r="A3559" s="108"/>
    </row>
    <row r="3560" spans="1:1" s="107" customFormat="1">
      <c r="A3560" s="108"/>
    </row>
    <row r="3561" spans="1:1" s="107" customFormat="1">
      <c r="A3561" s="108"/>
    </row>
    <row r="3562" spans="1:1" s="107" customFormat="1">
      <c r="A3562" s="108"/>
    </row>
    <row r="3563" spans="1:1" s="107" customFormat="1">
      <c r="A3563" s="108"/>
    </row>
    <row r="3564" spans="1:1" s="107" customFormat="1">
      <c r="A3564" s="108"/>
    </row>
    <row r="3565" spans="1:1" s="107" customFormat="1">
      <c r="A3565" s="108"/>
    </row>
    <row r="3566" spans="1:1" s="107" customFormat="1">
      <c r="A3566" s="108"/>
    </row>
    <row r="3567" spans="1:1" s="107" customFormat="1">
      <c r="A3567" s="108"/>
    </row>
    <row r="3568" spans="1:1" s="107" customFormat="1">
      <c r="A3568" s="108"/>
    </row>
    <row r="3569" spans="1:1" s="107" customFormat="1">
      <c r="A3569" s="108"/>
    </row>
    <row r="3570" spans="1:1" s="107" customFormat="1">
      <c r="A3570" s="108"/>
    </row>
    <row r="3571" spans="1:1" s="107" customFormat="1">
      <c r="A3571" s="108"/>
    </row>
    <row r="3572" spans="1:1" s="107" customFormat="1">
      <c r="A3572" s="108"/>
    </row>
    <row r="3573" spans="1:1" s="107" customFormat="1">
      <c r="A3573" s="108"/>
    </row>
    <row r="3574" spans="1:1" s="107" customFormat="1">
      <c r="A3574" s="108"/>
    </row>
    <row r="3575" spans="1:1" s="107" customFormat="1">
      <c r="A3575" s="108"/>
    </row>
    <row r="3576" spans="1:1" s="107" customFormat="1">
      <c r="A3576" s="108"/>
    </row>
    <row r="3577" spans="1:1" s="107" customFormat="1">
      <c r="A3577" s="108"/>
    </row>
    <row r="3578" spans="1:1" s="107" customFormat="1">
      <c r="A3578" s="108"/>
    </row>
    <row r="3579" spans="1:1" s="107" customFormat="1">
      <c r="A3579" s="108"/>
    </row>
    <row r="3580" spans="1:1" s="107" customFormat="1">
      <c r="A3580" s="108"/>
    </row>
    <row r="3581" spans="1:1" s="107" customFormat="1">
      <c r="A3581" s="108"/>
    </row>
    <row r="3582" spans="1:1" s="107" customFormat="1">
      <c r="A3582" s="108"/>
    </row>
    <row r="3583" spans="1:1" s="107" customFormat="1">
      <c r="A3583" s="108"/>
    </row>
    <row r="3584" spans="1:1" s="107" customFormat="1">
      <c r="A3584" s="108"/>
    </row>
    <row r="3585" spans="1:1" s="107" customFormat="1">
      <c r="A3585" s="108"/>
    </row>
    <row r="3586" spans="1:1" s="107" customFormat="1">
      <c r="A3586" s="108"/>
    </row>
    <row r="3587" spans="1:1" s="107" customFormat="1">
      <c r="A3587" s="108"/>
    </row>
    <row r="3588" spans="1:1" s="107" customFormat="1">
      <c r="A3588" s="108"/>
    </row>
    <row r="3589" spans="1:1" s="107" customFormat="1">
      <c r="A3589" s="108"/>
    </row>
    <row r="3590" spans="1:1" s="107" customFormat="1">
      <c r="A3590" s="108"/>
    </row>
    <row r="3591" spans="1:1" s="107" customFormat="1">
      <c r="A3591" s="108"/>
    </row>
    <row r="3592" spans="1:1" s="107" customFormat="1">
      <c r="A3592" s="108"/>
    </row>
    <row r="3593" spans="1:1" s="107" customFormat="1">
      <c r="A3593" s="108"/>
    </row>
    <row r="3594" spans="1:1" s="107" customFormat="1">
      <c r="A3594" s="108"/>
    </row>
    <row r="3595" spans="1:1" s="107" customFormat="1">
      <c r="A3595" s="108"/>
    </row>
    <row r="3596" spans="1:1" s="107" customFormat="1">
      <c r="A3596" s="108"/>
    </row>
    <row r="3597" spans="1:1" s="107" customFormat="1">
      <c r="A3597" s="108"/>
    </row>
    <row r="3598" spans="1:1" s="107" customFormat="1">
      <c r="A3598" s="108"/>
    </row>
    <row r="3599" spans="1:1" s="107" customFormat="1">
      <c r="A3599" s="108"/>
    </row>
    <row r="3600" spans="1:1" s="107" customFormat="1">
      <c r="A3600" s="108"/>
    </row>
    <row r="3601" spans="1:1" s="107" customFormat="1">
      <c r="A3601" s="108"/>
    </row>
    <row r="3602" spans="1:1" s="107" customFormat="1">
      <c r="A3602" s="108"/>
    </row>
    <row r="3603" spans="1:1" s="107" customFormat="1">
      <c r="A3603" s="108"/>
    </row>
    <row r="3604" spans="1:1" s="107" customFormat="1">
      <c r="A3604" s="108"/>
    </row>
    <row r="3605" spans="1:1" s="107" customFormat="1">
      <c r="A3605" s="108"/>
    </row>
    <row r="3606" spans="1:1" s="107" customFormat="1">
      <c r="A3606" s="108"/>
    </row>
    <row r="3607" spans="1:1" s="107" customFormat="1">
      <c r="A3607" s="108"/>
    </row>
    <row r="3608" spans="1:1" s="107" customFormat="1">
      <c r="A3608" s="108"/>
    </row>
    <row r="3609" spans="1:1" s="107" customFormat="1">
      <c r="A3609" s="108"/>
    </row>
    <row r="3610" spans="1:1" s="107" customFormat="1">
      <c r="A3610" s="108"/>
    </row>
    <row r="3611" spans="1:1" s="107" customFormat="1">
      <c r="A3611" s="108"/>
    </row>
    <row r="3612" spans="1:1" s="107" customFormat="1">
      <c r="A3612" s="108"/>
    </row>
    <row r="3613" spans="1:1" s="107" customFormat="1">
      <c r="A3613" s="108"/>
    </row>
    <row r="3614" spans="1:1" s="107" customFormat="1">
      <c r="A3614" s="108"/>
    </row>
    <row r="3615" spans="1:1" s="107" customFormat="1">
      <c r="A3615" s="108"/>
    </row>
    <row r="3616" spans="1:1" s="107" customFormat="1">
      <c r="A3616" s="108"/>
    </row>
    <row r="3617" spans="1:1" s="107" customFormat="1">
      <c r="A3617" s="108"/>
    </row>
    <row r="3618" spans="1:1" s="107" customFormat="1">
      <c r="A3618" s="108"/>
    </row>
    <row r="3619" spans="1:1" s="107" customFormat="1">
      <c r="A3619" s="108"/>
    </row>
    <row r="3620" spans="1:1" s="107" customFormat="1">
      <c r="A3620" s="108"/>
    </row>
    <row r="3621" spans="1:1" s="107" customFormat="1">
      <c r="A3621" s="108"/>
    </row>
    <row r="3622" spans="1:1" s="107" customFormat="1">
      <c r="A3622" s="108"/>
    </row>
    <row r="3623" spans="1:1" s="107" customFormat="1">
      <c r="A3623" s="108"/>
    </row>
    <row r="3624" spans="1:1" s="107" customFormat="1">
      <c r="A3624" s="108"/>
    </row>
    <row r="3625" spans="1:1" s="107" customFormat="1">
      <c r="A3625" s="108"/>
    </row>
    <row r="3626" spans="1:1" s="107" customFormat="1">
      <c r="A3626" s="108"/>
    </row>
    <row r="3627" spans="1:1" s="107" customFormat="1">
      <c r="A3627" s="108"/>
    </row>
    <row r="3628" spans="1:1" s="107" customFormat="1">
      <c r="A3628" s="108"/>
    </row>
    <row r="3629" spans="1:1" s="107" customFormat="1">
      <c r="A3629" s="108"/>
    </row>
    <row r="3630" spans="1:1" s="107" customFormat="1">
      <c r="A3630" s="108"/>
    </row>
    <row r="3631" spans="1:1" s="107" customFormat="1">
      <c r="A3631" s="108"/>
    </row>
    <row r="3632" spans="1:1" s="107" customFormat="1">
      <c r="A3632" s="108"/>
    </row>
    <row r="3633" spans="1:1" s="107" customFormat="1">
      <c r="A3633" s="108"/>
    </row>
    <row r="3634" spans="1:1" s="107" customFormat="1">
      <c r="A3634" s="108"/>
    </row>
    <row r="3635" spans="1:1" s="107" customFormat="1">
      <c r="A3635" s="108"/>
    </row>
    <row r="3636" spans="1:1" s="107" customFormat="1">
      <c r="A3636" s="108"/>
    </row>
    <row r="3637" spans="1:1" s="107" customFormat="1">
      <c r="A3637" s="108"/>
    </row>
    <row r="3638" spans="1:1" s="107" customFormat="1">
      <c r="A3638" s="108"/>
    </row>
    <row r="3639" spans="1:1" s="107" customFormat="1">
      <c r="A3639" s="108"/>
    </row>
    <row r="3640" spans="1:1" s="107" customFormat="1">
      <c r="A3640" s="108"/>
    </row>
    <row r="3641" spans="1:1" s="107" customFormat="1">
      <c r="A3641" s="108"/>
    </row>
    <row r="3642" spans="1:1" s="107" customFormat="1">
      <c r="A3642" s="108"/>
    </row>
    <row r="3643" spans="1:1" s="107" customFormat="1">
      <c r="A3643" s="108"/>
    </row>
    <row r="3644" spans="1:1" s="107" customFormat="1">
      <c r="A3644" s="108"/>
    </row>
    <row r="3645" spans="1:1" s="107" customFormat="1">
      <c r="A3645" s="108"/>
    </row>
    <row r="3646" spans="1:1" s="107" customFormat="1">
      <c r="A3646" s="108"/>
    </row>
    <row r="3647" spans="1:1" s="107" customFormat="1">
      <c r="A3647" s="108"/>
    </row>
    <row r="3648" spans="1:1" s="107" customFormat="1">
      <c r="A3648" s="108"/>
    </row>
    <row r="3649" spans="1:1" s="107" customFormat="1">
      <c r="A3649" s="108"/>
    </row>
    <row r="3650" spans="1:1" s="107" customFormat="1">
      <c r="A3650" s="108"/>
    </row>
    <row r="3651" spans="1:1" s="107" customFormat="1">
      <c r="A3651" s="108"/>
    </row>
    <row r="3652" spans="1:1" s="107" customFormat="1">
      <c r="A3652" s="108"/>
    </row>
    <row r="3653" spans="1:1" s="107" customFormat="1">
      <c r="A3653" s="108"/>
    </row>
    <row r="3654" spans="1:1" s="107" customFormat="1">
      <c r="A3654" s="108"/>
    </row>
    <row r="3655" spans="1:1" s="107" customFormat="1">
      <c r="A3655" s="108"/>
    </row>
    <row r="3656" spans="1:1" s="107" customFormat="1">
      <c r="A3656" s="108"/>
    </row>
    <row r="3657" spans="1:1" s="107" customFormat="1">
      <c r="A3657" s="108"/>
    </row>
    <row r="3658" spans="1:1" s="107" customFormat="1">
      <c r="A3658" s="108"/>
    </row>
    <row r="3659" spans="1:1" s="107" customFormat="1">
      <c r="A3659" s="108"/>
    </row>
    <row r="3660" spans="1:1" s="107" customFormat="1">
      <c r="A3660" s="108"/>
    </row>
    <row r="3661" spans="1:1" s="107" customFormat="1">
      <c r="A3661" s="108"/>
    </row>
    <row r="3662" spans="1:1" s="107" customFormat="1">
      <c r="A3662" s="108"/>
    </row>
    <row r="3663" spans="1:1" s="107" customFormat="1">
      <c r="A3663" s="108"/>
    </row>
    <row r="3664" spans="1:1" s="107" customFormat="1">
      <c r="A3664" s="108"/>
    </row>
    <row r="3665" spans="1:1" s="107" customFormat="1">
      <c r="A3665" s="108"/>
    </row>
    <row r="3666" spans="1:1" s="107" customFormat="1">
      <c r="A3666" s="108"/>
    </row>
    <row r="3667" spans="1:1" s="107" customFormat="1">
      <c r="A3667" s="108"/>
    </row>
    <row r="3668" spans="1:1" s="107" customFormat="1">
      <c r="A3668" s="108"/>
    </row>
    <row r="3669" spans="1:1" s="107" customFormat="1">
      <c r="A3669" s="108"/>
    </row>
    <row r="3670" spans="1:1" s="107" customFormat="1">
      <c r="A3670" s="108"/>
    </row>
    <row r="3671" spans="1:1" s="107" customFormat="1">
      <c r="A3671" s="108"/>
    </row>
    <row r="3672" spans="1:1" s="107" customFormat="1">
      <c r="A3672" s="108"/>
    </row>
    <row r="3673" spans="1:1" s="107" customFormat="1">
      <c r="A3673" s="108"/>
    </row>
    <row r="3674" spans="1:1" s="107" customFormat="1">
      <c r="A3674" s="108"/>
    </row>
    <row r="3675" spans="1:1" s="107" customFormat="1">
      <c r="A3675" s="108"/>
    </row>
    <row r="3676" spans="1:1" s="107" customFormat="1">
      <c r="A3676" s="108"/>
    </row>
    <row r="3677" spans="1:1" s="107" customFormat="1">
      <c r="A3677" s="108"/>
    </row>
    <row r="3678" spans="1:1" s="107" customFormat="1">
      <c r="A3678" s="108"/>
    </row>
    <row r="3679" spans="1:1" s="107" customFormat="1">
      <c r="A3679" s="108"/>
    </row>
    <row r="3680" spans="1:1" s="107" customFormat="1">
      <c r="A3680" s="108"/>
    </row>
    <row r="3681" spans="1:1" s="107" customFormat="1">
      <c r="A3681" s="108"/>
    </row>
    <row r="3682" spans="1:1" s="107" customFormat="1">
      <c r="A3682" s="108"/>
    </row>
    <row r="3683" spans="1:1" s="107" customFormat="1">
      <c r="A3683" s="108"/>
    </row>
    <row r="3684" spans="1:1" s="107" customFormat="1">
      <c r="A3684" s="108"/>
    </row>
    <row r="3685" spans="1:1" s="107" customFormat="1">
      <c r="A3685" s="108"/>
    </row>
    <row r="3686" spans="1:1" s="107" customFormat="1">
      <c r="A3686" s="108"/>
    </row>
    <row r="3687" spans="1:1" s="107" customFormat="1">
      <c r="A3687" s="108"/>
    </row>
    <row r="3688" spans="1:1" s="107" customFormat="1">
      <c r="A3688" s="108"/>
    </row>
    <row r="3689" spans="1:1" s="107" customFormat="1">
      <c r="A3689" s="108"/>
    </row>
    <row r="3690" spans="1:1" s="107" customFormat="1">
      <c r="A3690" s="108"/>
    </row>
    <row r="3691" spans="1:1" s="107" customFormat="1">
      <c r="A3691" s="108"/>
    </row>
    <row r="3692" spans="1:1" s="107" customFormat="1">
      <c r="A3692" s="108"/>
    </row>
    <row r="3693" spans="1:1" s="107" customFormat="1">
      <c r="A3693" s="108"/>
    </row>
    <row r="3694" spans="1:1" s="107" customFormat="1">
      <c r="A3694" s="108"/>
    </row>
    <row r="3695" spans="1:1" s="107" customFormat="1">
      <c r="A3695" s="108"/>
    </row>
    <row r="3696" spans="1:1" s="107" customFormat="1">
      <c r="A3696" s="108"/>
    </row>
    <row r="3697" spans="1:1" s="107" customFormat="1">
      <c r="A3697" s="108"/>
    </row>
    <row r="3698" spans="1:1" s="107" customFormat="1">
      <c r="A3698" s="108"/>
    </row>
    <row r="3699" spans="1:1" s="107" customFormat="1">
      <c r="A3699" s="108"/>
    </row>
    <row r="3700" spans="1:1" s="107" customFormat="1">
      <c r="A3700" s="108"/>
    </row>
    <row r="3701" spans="1:1" s="107" customFormat="1">
      <c r="A3701" s="108"/>
    </row>
    <row r="3702" spans="1:1" s="107" customFormat="1">
      <c r="A3702" s="108"/>
    </row>
    <row r="3703" spans="1:1" s="107" customFormat="1">
      <c r="A3703" s="108"/>
    </row>
    <row r="3704" spans="1:1" s="107" customFormat="1">
      <c r="A3704" s="108"/>
    </row>
    <row r="3705" spans="1:1" s="107" customFormat="1">
      <c r="A3705" s="108"/>
    </row>
    <row r="3706" spans="1:1" s="107" customFormat="1">
      <c r="A3706" s="108"/>
    </row>
    <row r="3707" spans="1:1" s="107" customFormat="1">
      <c r="A3707" s="108"/>
    </row>
    <row r="3708" spans="1:1" s="107" customFormat="1">
      <c r="A3708" s="108"/>
    </row>
    <row r="3709" spans="1:1" s="107" customFormat="1">
      <c r="A3709" s="108"/>
    </row>
    <row r="3710" spans="1:1" s="107" customFormat="1">
      <c r="A3710" s="108"/>
    </row>
    <row r="3711" spans="1:1" s="107" customFormat="1">
      <c r="A3711" s="108"/>
    </row>
    <row r="3712" spans="1:1" s="107" customFormat="1">
      <c r="A3712" s="108"/>
    </row>
    <row r="3713" spans="1:1" s="107" customFormat="1">
      <c r="A3713" s="108"/>
    </row>
    <row r="3714" spans="1:1" s="107" customFormat="1">
      <c r="A3714" s="108"/>
    </row>
    <row r="3715" spans="1:1" s="107" customFormat="1">
      <c r="A3715" s="108"/>
    </row>
    <row r="3716" spans="1:1" s="107" customFormat="1">
      <c r="A3716" s="108"/>
    </row>
    <row r="3717" spans="1:1" s="107" customFormat="1">
      <c r="A3717" s="108"/>
    </row>
    <row r="3718" spans="1:1" s="107" customFormat="1">
      <c r="A3718" s="108"/>
    </row>
    <row r="3719" spans="1:1" s="107" customFormat="1">
      <c r="A3719" s="108"/>
    </row>
    <row r="3720" spans="1:1" s="107" customFormat="1">
      <c r="A3720" s="108"/>
    </row>
    <row r="3721" spans="1:1" s="107" customFormat="1">
      <c r="A3721" s="108"/>
    </row>
    <row r="3722" spans="1:1" s="107" customFormat="1">
      <c r="A3722" s="108"/>
    </row>
    <row r="3723" spans="1:1" s="107" customFormat="1">
      <c r="A3723" s="108"/>
    </row>
    <row r="3724" spans="1:1" s="107" customFormat="1">
      <c r="A3724" s="108"/>
    </row>
    <row r="3725" spans="1:1" s="107" customFormat="1">
      <c r="A3725" s="108"/>
    </row>
    <row r="3726" spans="1:1" s="107" customFormat="1">
      <c r="A3726" s="108"/>
    </row>
    <row r="3727" spans="1:1" s="107" customFormat="1">
      <c r="A3727" s="108"/>
    </row>
    <row r="3728" spans="1:1" s="107" customFormat="1">
      <c r="A3728" s="108"/>
    </row>
    <row r="3729" spans="1:1" s="107" customFormat="1">
      <c r="A3729" s="108"/>
    </row>
    <row r="3730" spans="1:1" s="107" customFormat="1">
      <c r="A3730" s="108"/>
    </row>
    <row r="3731" spans="1:1" s="107" customFormat="1">
      <c r="A3731" s="108"/>
    </row>
    <row r="3732" spans="1:1" s="107" customFormat="1">
      <c r="A3732" s="108"/>
    </row>
    <row r="3733" spans="1:1" s="107" customFormat="1">
      <c r="A3733" s="108"/>
    </row>
    <row r="3734" spans="1:1" s="107" customFormat="1">
      <c r="A3734" s="108"/>
    </row>
    <row r="3735" spans="1:1" s="107" customFormat="1">
      <c r="A3735" s="108"/>
    </row>
    <row r="3736" spans="1:1" s="107" customFormat="1">
      <c r="A3736" s="108"/>
    </row>
    <row r="3737" spans="1:1" s="107" customFormat="1">
      <c r="A3737" s="108"/>
    </row>
    <row r="3738" spans="1:1" s="107" customFormat="1">
      <c r="A3738" s="108"/>
    </row>
    <row r="3739" spans="1:1" s="107" customFormat="1">
      <c r="A3739" s="108"/>
    </row>
    <row r="3740" spans="1:1" s="107" customFormat="1">
      <c r="A3740" s="108"/>
    </row>
    <row r="3741" spans="1:1" s="107" customFormat="1">
      <c r="A3741" s="108"/>
    </row>
    <row r="3742" spans="1:1" s="107" customFormat="1">
      <c r="A3742" s="108"/>
    </row>
    <row r="3743" spans="1:1" s="107" customFormat="1">
      <c r="A3743" s="108"/>
    </row>
    <row r="3744" spans="1:1" s="107" customFormat="1">
      <c r="A3744" s="108"/>
    </row>
    <row r="3745" spans="1:1" s="107" customFormat="1">
      <c r="A3745" s="108"/>
    </row>
    <row r="3746" spans="1:1" s="107" customFormat="1">
      <c r="A3746" s="108"/>
    </row>
    <row r="3747" spans="1:1" s="107" customFormat="1">
      <c r="A3747" s="108"/>
    </row>
    <row r="3748" spans="1:1" s="107" customFormat="1">
      <c r="A3748" s="108"/>
    </row>
    <row r="3749" spans="1:1" s="107" customFormat="1">
      <c r="A3749" s="108"/>
    </row>
    <row r="3750" spans="1:1" s="107" customFormat="1">
      <c r="A3750" s="108"/>
    </row>
    <row r="3751" spans="1:1" s="107" customFormat="1">
      <c r="A3751" s="108"/>
    </row>
    <row r="3752" spans="1:1" s="107" customFormat="1">
      <c r="A3752" s="108"/>
    </row>
    <row r="3753" spans="1:1" s="107" customFormat="1">
      <c r="A3753" s="108"/>
    </row>
    <row r="3754" spans="1:1" s="107" customFormat="1">
      <c r="A3754" s="108"/>
    </row>
    <row r="3755" spans="1:1" s="107" customFormat="1">
      <c r="A3755" s="108"/>
    </row>
    <row r="3756" spans="1:1" s="107" customFormat="1">
      <c r="A3756" s="108"/>
    </row>
    <row r="3757" spans="1:1" s="107" customFormat="1">
      <c r="A3757" s="108"/>
    </row>
    <row r="3758" spans="1:1" s="107" customFormat="1">
      <c r="A3758" s="108"/>
    </row>
    <row r="3759" spans="1:1" s="107" customFormat="1">
      <c r="A3759" s="108"/>
    </row>
    <row r="3760" spans="1:1" s="107" customFormat="1">
      <c r="A3760" s="108"/>
    </row>
    <row r="3761" spans="1:1" s="107" customFormat="1">
      <c r="A3761" s="108"/>
    </row>
    <row r="3762" spans="1:1" s="107" customFormat="1">
      <c r="A3762" s="108"/>
    </row>
    <row r="3763" spans="1:1" s="107" customFormat="1">
      <c r="A3763" s="108"/>
    </row>
    <row r="3764" spans="1:1" s="107" customFormat="1">
      <c r="A3764" s="108"/>
    </row>
    <row r="3765" spans="1:1" s="107" customFormat="1">
      <c r="A3765" s="108"/>
    </row>
    <row r="3766" spans="1:1" s="107" customFormat="1">
      <c r="A3766" s="108"/>
    </row>
    <row r="3767" spans="1:1" s="107" customFormat="1">
      <c r="A3767" s="108"/>
    </row>
    <row r="3768" spans="1:1" s="107" customFormat="1">
      <c r="A3768" s="108"/>
    </row>
    <row r="3769" spans="1:1" s="107" customFormat="1">
      <c r="A3769" s="108"/>
    </row>
    <row r="3770" spans="1:1" s="107" customFormat="1">
      <c r="A3770" s="108"/>
    </row>
    <row r="3771" spans="1:1" s="107" customFormat="1">
      <c r="A3771" s="108"/>
    </row>
    <row r="3772" spans="1:1" s="107" customFormat="1">
      <c r="A3772" s="108"/>
    </row>
    <row r="3773" spans="1:1" s="107" customFormat="1">
      <c r="A3773" s="108"/>
    </row>
    <row r="3774" spans="1:1" s="107" customFormat="1">
      <c r="A3774" s="108"/>
    </row>
    <row r="3775" spans="1:1" s="107" customFormat="1">
      <c r="A3775" s="108"/>
    </row>
    <row r="3776" spans="1:1" s="107" customFormat="1">
      <c r="A3776" s="108"/>
    </row>
    <row r="3777" spans="1:1" s="107" customFormat="1">
      <c r="A3777" s="108"/>
    </row>
    <row r="3778" spans="1:1" s="107" customFormat="1">
      <c r="A3778" s="108"/>
    </row>
    <row r="3779" spans="1:1" s="107" customFormat="1">
      <c r="A3779" s="108"/>
    </row>
    <row r="3780" spans="1:1" s="107" customFormat="1">
      <c r="A3780" s="108"/>
    </row>
    <row r="3781" spans="1:1" s="107" customFormat="1">
      <c r="A3781" s="108"/>
    </row>
    <row r="3782" spans="1:1" s="107" customFormat="1">
      <c r="A3782" s="108"/>
    </row>
    <row r="3783" spans="1:1" s="107" customFormat="1">
      <c r="A3783" s="108"/>
    </row>
    <row r="3784" spans="1:1" s="107" customFormat="1">
      <c r="A3784" s="108"/>
    </row>
    <row r="3785" spans="1:1" s="107" customFormat="1">
      <c r="A3785" s="108"/>
    </row>
    <row r="3786" spans="1:1" s="107" customFormat="1">
      <c r="A3786" s="108"/>
    </row>
    <row r="3787" spans="1:1" s="107" customFormat="1">
      <c r="A3787" s="108"/>
    </row>
    <row r="3788" spans="1:1" s="107" customFormat="1">
      <c r="A3788" s="108"/>
    </row>
    <row r="3789" spans="1:1" s="107" customFormat="1">
      <c r="A3789" s="108"/>
    </row>
    <row r="3790" spans="1:1" s="107" customFormat="1">
      <c r="A3790" s="108"/>
    </row>
    <row r="3791" spans="1:1" s="107" customFormat="1">
      <c r="A3791" s="108"/>
    </row>
    <row r="3792" spans="1:1" s="107" customFormat="1">
      <c r="A3792" s="108"/>
    </row>
    <row r="3793" spans="1:1" s="107" customFormat="1">
      <c r="A3793" s="108"/>
    </row>
    <row r="3794" spans="1:1" s="107" customFormat="1">
      <c r="A3794" s="108"/>
    </row>
    <row r="3795" spans="1:1" s="107" customFormat="1">
      <c r="A3795" s="108"/>
    </row>
    <row r="3796" spans="1:1" s="107" customFormat="1">
      <c r="A3796" s="108"/>
    </row>
    <row r="3797" spans="1:1" s="107" customFormat="1">
      <c r="A3797" s="108"/>
    </row>
    <row r="3798" spans="1:1" s="107" customFormat="1">
      <c r="A3798" s="108"/>
    </row>
    <row r="3799" spans="1:1" s="107" customFormat="1">
      <c r="A3799" s="108"/>
    </row>
    <row r="3800" spans="1:1" s="107" customFormat="1">
      <c r="A3800" s="108"/>
    </row>
    <row r="3801" spans="1:1" s="107" customFormat="1">
      <c r="A3801" s="108"/>
    </row>
    <row r="3802" spans="1:1" s="107" customFormat="1">
      <c r="A3802" s="108"/>
    </row>
    <row r="3803" spans="1:1" s="107" customFormat="1">
      <c r="A3803" s="108"/>
    </row>
    <row r="3804" spans="1:1" s="107" customFormat="1">
      <c r="A3804" s="108"/>
    </row>
    <row r="3805" spans="1:1" s="107" customFormat="1">
      <c r="A3805" s="108"/>
    </row>
    <row r="3806" spans="1:1" s="107" customFormat="1">
      <c r="A3806" s="108"/>
    </row>
    <row r="3807" spans="1:1" s="107" customFormat="1">
      <c r="A3807" s="108"/>
    </row>
    <row r="3808" spans="1:1" s="107" customFormat="1">
      <c r="A3808" s="108"/>
    </row>
    <row r="3809" spans="1:1" s="107" customFormat="1">
      <c r="A3809" s="108"/>
    </row>
    <row r="3810" spans="1:1" s="107" customFormat="1">
      <c r="A3810" s="108"/>
    </row>
    <row r="3811" spans="1:1" s="107" customFormat="1">
      <c r="A3811" s="108"/>
    </row>
    <row r="3812" spans="1:1" s="107" customFormat="1">
      <c r="A3812" s="108"/>
    </row>
    <row r="3813" spans="1:1" s="107" customFormat="1">
      <c r="A3813" s="108"/>
    </row>
    <row r="3814" spans="1:1" s="107" customFormat="1">
      <c r="A3814" s="108"/>
    </row>
    <row r="3815" spans="1:1" s="107" customFormat="1">
      <c r="A3815" s="108"/>
    </row>
    <row r="3816" spans="1:1" s="107" customFormat="1">
      <c r="A3816" s="108"/>
    </row>
    <row r="3817" spans="1:1" s="107" customFormat="1">
      <c r="A3817" s="108"/>
    </row>
    <row r="3818" spans="1:1" s="107" customFormat="1">
      <c r="A3818" s="108"/>
    </row>
    <row r="3819" spans="1:1" s="107" customFormat="1">
      <c r="A3819" s="108"/>
    </row>
    <row r="3820" spans="1:1" s="107" customFormat="1">
      <c r="A3820" s="108"/>
    </row>
    <row r="3821" spans="1:1" s="107" customFormat="1">
      <c r="A3821" s="108"/>
    </row>
    <row r="3822" spans="1:1" s="107" customFormat="1">
      <c r="A3822" s="108"/>
    </row>
    <row r="3823" spans="1:1" s="107" customFormat="1">
      <c r="A3823" s="108"/>
    </row>
    <row r="3824" spans="1:1" s="107" customFormat="1">
      <c r="A3824" s="108"/>
    </row>
    <row r="3825" spans="1:1" s="107" customFormat="1">
      <c r="A3825" s="108"/>
    </row>
    <row r="3826" spans="1:1" s="107" customFormat="1">
      <c r="A3826" s="108"/>
    </row>
    <row r="3827" spans="1:1" s="107" customFormat="1">
      <c r="A3827" s="108"/>
    </row>
    <row r="3828" spans="1:1" s="107" customFormat="1">
      <c r="A3828" s="108"/>
    </row>
    <row r="3829" spans="1:1" s="107" customFormat="1">
      <c r="A3829" s="108"/>
    </row>
    <row r="3830" spans="1:1" s="107" customFormat="1">
      <c r="A3830" s="108"/>
    </row>
    <row r="3831" spans="1:1" s="107" customFormat="1">
      <c r="A3831" s="108"/>
    </row>
    <row r="3832" spans="1:1" s="107" customFormat="1">
      <c r="A3832" s="108"/>
    </row>
    <row r="3833" spans="1:1" s="107" customFormat="1">
      <c r="A3833" s="108"/>
    </row>
    <row r="3834" spans="1:1" s="107" customFormat="1">
      <c r="A3834" s="108"/>
    </row>
    <row r="3835" spans="1:1" s="107" customFormat="1">
      <c r="A3835" s="108"/>
    </row>
    <row r="3836" spans="1:1" s="107" customFormat="1">
      <c r="A3836" s="108"/>
    </row>
    <row r="3837" spans="1:1" s="107" customFormat="1">
      <c r="A3837" s="108"/>
    </row>
    <row r="3838" spans="1:1" s="107" customFormat="1">
      <c r="A3838" s="108"/>
    </row>
    <row r="3839" spans="1:1" s="107" customFormat="1">
      <c r="A3839" s="108"/>
    </row>
    <row r="3840" spans="1:1" s="107" customFormat="1">
      <c r="A3840" s="108"/>
    </row>
    <row r="3841" spans="1:1" s="107" customFormat="1">
      <c r="A3841" s="108"/>
    </row>
    <row r="3842" spans="1:1" s="107" customFormat="1">
      <c r="A3842" s="108"/>
    </row>
    <row r="3843" spans="1:1" s="107" customFormat="1">
      <c r="A3843" s="108"/>
    </row>
    <row r="3844" spans="1:1" s="107" customFormat="1">
      <c r="A3844" s="108"/>
    </row>
    <row r="3845" spans="1:1" s="107" customFormat="1">
      <c r="A3845" s="108"/>
    </row>
    <row r="3846" spans="1:1" s="107" customFormat="1">
      <c r="A3846" s="108"/>
    </row>
    <row r="3847" spans="1:1" s="107" customFormat="1">
      <c r="A3847" s="108"/>
    </row>
    <row r="3848" spans="1:1" s="107" customFormat="1">
      <c r="A3848" s="108"/>
    </row>
    <row r="3849" spans="1:1" s="107" customFormat="1">
      <c r="A3849" s="108"/>
    </row>
    <row r="3850" spans="1:1" s="107" customFormat="1">
      <c r="A3850" s="108"/>
    </row>
    <row r="3851" spans="1:1" s="107" customFormat="1">
      <c r="A3851" s="108"/>
    </row>
    <row r="3852" spans="1:1" s="107" customFormat="1">
      <c r="A3852" s="108"/>
    </row>
    <row r="3853" spans="1:1" s="107" customFormat="1">
      <c r="A3853" s="108"/>
    </row>
    <row r="3854" spans="1:1" s="107" customFormat="1">
      <c r="A3854" s="108"/>
    </row>
    <row r="3855" spans="1:1" s="107" customFormat="1">
      <c r="A3855" s="108"/>
    </row>
    <row r="3856" spans="1:1" s="107" customFormat="1">
      <c r="A3856" s="108"/>
    </row>
    <row r="3857" spans="1:1" s="107" customFormat="1">
      <c r="A3857" s="108"/>
    </row>
    <row r="3858" spans="1:1" s="107" customFormat="1">
      <c r="A3858" s="108"/>
    </row>
    <row r="3859" spans="1:1" s="107" customFormat="1">
      <c r="A3859" s="108"/>
    </row>
    <row r="3860" spans="1:1" s="107" customFormat="1">
      <c r="A3860" s="108"/>
    </row>
    <row r="3861" spans="1:1" s="107" customFormat="1">
      <c r="A3861" s="108"/>
    </row>
    <row r="3862" spans="1:1" s="107" customFormat="1">
      <c r="A3862" s="108"/>
    </row>
    <row r="3863" spans="1:1" s="107" customFormat="1">
      <c r="A3863" s="108"/>
    </row>
    <row r="3864" spans="1:1" s="107" customFormat="1">
      <c r="A3864" s="108"/>
    </row>
    <row r="3865" spans="1:1" s="107" customFormat="1">
      <c r="A3865" s="108"/>
    </row>
    <row r="3866" spans="1:1" s="107" customFormat="1">
      <c r="A3866" s="108"/>
    </row>
    <row r="3867" spans="1:1" s="107" customFormat="1">
      <c r="A3867" s="108"/>
    </row>
    <row r="3868" spans="1:1" s="107" customFormat="1">
      <c r="A3868" s="108"/>
    </row>
    <row r="3869" spans="1:1" s="107" customFormat="1">
      <c r="A3869" s="108"/>
    </row>
    <row r="3870" spans="1:1" s="107" customFormat="1">
      <c r="A3870" s="108"/>
    </row>
    <row r="3871" spans="1:1" s="107" customFormat="1">
      <c r="A3871" s="108"/>
    </row>
    <row r="3872" spans="1:1" s="107" customFormat="1">
      <c r="A3872" s="108"/>
    </row>
    <row r="3873" spans="1:1" s="107" customFormat="1">
      <c r="A3873" s="108"/>
    </row>
    <row r="3874" spans="1:1" s="107" customFormat="1">
      <c r="A3874" s="108"/>
    </row>
    <row r="3875" spans="1:1" s="107" customFormat="1">
      <c r="A3875" s="108"/>
    </row>
    <row r="3876" spans="1:1" s="107" customFormat="1">
      <c r="A3876" s="108"/>
    </row>
    <row r="3877" spans="1:1" s="107" customFormat="1">
      <c r="A3877" s="108"/>
    </row>
    <row r="3878" spans="1:1" s="107" customFormat="1">
      <c r="A3878" s="108"/>
    </row>
    <row r="3879" spans="1:1" s="107" customFormat="1">
      <c r="A3879" s="108"/>
    </row>
    <row r="3880" spans="1:1" s="107" customFormat="1">
      <c r="A3880" s="108"/>
    </row>
    <row r="3881" spans="1:1" s="107" customFormat="1">
      <c r="A3881" s="108"/>
    </row>
    <row r="3882" spans="1:1" s="107" customFormat="1">
      <c r="A3882" s="108"/>
    </row>
    <row r="3883" spans="1:1" s="107" customFormat="1">
      <c r="A3883" s="108"/>
    </row>
    <row r="3884" spans="1:1" s="107" customFormat="1">
      <c r="A3884" s="108"/>
    </row>
    <row r="3885" spans="1:1" s="107" customFormat="1">
      <c r="A3885" s="108"/>
    </row>
    <row r="3886" spans="1:1" s="107" customFormat="1">
      <c r="A3886" s="108"/>
    </row>
    <row r="3887" spans="1:1" s="107" customFormat="1">
      <c r="A3887" s="108"/>
    </row>
    <row r="3888" spans="1:1" s="107" customFormat="1">
      <c r="A3888" s="108"/>
    </row>
    <row r="3889" spans="1:1" s="107" customFormat="1">
      <c r="A3889" s="108"/>
    </row>
    <row r="3890" spans="1:1" s="107" customFormat="1">
      <c r="A3890" s="108"/>
    </row>
    <row r="3891" spans="1:1" s="107" customFormat="1">
      <c r="A3891" s="108"/>
    </row>
    <row r="3892" spans="1:1" s="107" customFormat="1">
      <c r="A3892" s="108"/>
    </row>
    <row r="3893" spans="1:1" s="107" customFormat="1">
      <c r="A3893" s="108"/>
    </row>
    <row r="3894" spans="1:1" s="107" customFormat="1">
      <c r="A3894" s="108"/>
    </row>
    <row r="3895" spans="1:1" s="107" customFormat="1">
      <c r="A3895" s="108"/>
    </row>
    <row r="3896" spans="1:1" s="107" customFormat="1">
      <c r="A3896" s="108"/>
    </row>
    <row r="3897" spans="1:1" s="107" customFormat="1">
      <c r="A3897" s="108"/>
    </row>
    <row r="3898" spans="1:1" s="107" customFormat="1">
      <c r="A3898" s="108"/>
    </row>
    <row r="3899" spans="1:1" s="107" customFormat="1">
      <c r="A3899" s="108"/>
    </row>
    <row r="3900" spans="1:1" s="107" customFormat="1">
      <c r="A3900" s="108"/>
    </row>
    <row r="3901" spans="1:1" s="107" customFormat="1">
      <c r="A3901" s="108"/>
    </row>
    <row r="3902" spans="1:1" s="107" customFormat="1">
      <c r="A3902" s="108"/>
    </row>
    <row r="3903" spans="1:1" s="107" customFormat="1">
      <c r="A3903" s="108"/>
    </row>
    <row r="3904" spans="1:1" s="107" customFormat="1">
      <c r="A3904" s="108"/>
    </row>
    <row r="3905" spans="1:1" s="107" customFormat="1">
      <c r="A3905" s="108"/>
    </row>
    <row r="3906" spans="1:1" s="107" customFormat="1">
      <c r="A3906" s="108"/>
    </row>
    <row r="3907" spans="1:1" s="107" customFormat="1">
      <c r="A3907" s="108"/>
    </row>
    <row r="3908" spans="1:1" s="107" customFormat="1">
      <c r="A3908" s="108"/>
    </row>
    <row r="3909" spans="1:1" s="107" customFormat="1">
      <c r="A3909" s="108"/>
    </row>
    <row r="3910" spans="1:1" s="107" customFormat="1">
      <c r="A3910" s="108"/>
    </row>
    <row r="3911" spans="1:1" s="107" customFormat="1">
      <c r="A3911" s="108"/>
    </row>
    <row r="3912" spans="1:1" s="107" customFormat="1">
      <c r="A3912" s="108"/>
    </row>
    <row r="3913" spans="1:1" s="107" customFormat="1">
      <c r="A3913" s="108"/>
    </row>
    <row r="3914" spans="1:1" s="107" customFormat="1">
      <c r="A3914" s="108"/>
    </row>
    <row r="3915" spans="1:1" s="107" customFormat="1">
      <c r="A3915" s="108"/>
    </row>
    <row r="3916" spans="1:1" s="107" customFormat="1">
      <c r="A3916" s="108"/>
    </row>
    <row r="3917" spans="1:1" s="107" customFormat="1">
      <c r="A3917" s="108"/>
    </row>
    <row r="3918" spans="1:1" s="107" customFormat="1">
      <c r="A3918" s="108"/>
    </row>
    <row r="3919" spans="1:1" s="107" customFormat="1">
      <c r="A3919" s="108"/>
    </row>
    <row r="3920" spans="1:1" s="107" customFormat="1">
      <c r="A3920" s="108"/>
    </row>
    <row r="3921" spans="1:1" s="107" customFormat="1">
      <c r="A3921" s="108"/>
    </row>
    <row r="3922" spans="1:1" s="107" customFormat="1">
      <c r="A3922" s="108"/>
    </row>
    <row r="3923" spans="1:1" s="107" customFormat="1">
      <c r="A3923" s="108"/>
    </row>
    <row r="3924" spans="1:1" s="107" customFormat="1">
      <c r="A3924" s="108"/>
    </row>
    <row r="3925" spans="1:1" s="107" customFormat="1">
      <c r="A3925" s="108"/>
    </row>
    <row r="3926" spans="1:1" s="107" customFormat="1">
      <c r="A3926" s="108"/>
    </row>
    <row r="3927" spans="1:1" s="107" customFormat="1">
      <c r="A3927" s="108"/>
    </row>
    <row r="3928" spans="1:1" s="107" customFormat="1">
      <c r="A3928" s="108"/>
    </row>
    <row r="3929" spans="1:1" s="107" customFormat="1">
      <c r="A3929" s="108"/>
    </row>
    <row r="3930" spans="1:1" s="107" customFormat="1">
      <c r="A3930" s="108"/>
    </row>
    <row r="3931" spans="1:1" s="107" customFormat="1">
      <c r="A3931" s="108"/>
    </row>
    <row r="3932" spans="1:1" s="107" customFormat="1">
      <c r="A3932" s="108"/>
    </row>
    <row r="3933" spans="1:1" s="107" customFormat="1">
      <c r="A3933" s="108"/>
    </row>
    <row r="3934" spans="1:1" s="107" customFormat="1">
      <c r="A3934" s="108"/>
    </row>
    <row r="3935" spans="1:1" s="107" customFormat="1">
      <c r="A3935" s="108"/>
    </row>
    <row r="3936" spans="1:1" s="107" customFormat="1">
      <c r="A3936" s="108"/>
    </row>
    <row r="3937" spans="1:1" s="107" customFormat="1">
      <c r="A3937" s="108"/>
    </row>
    <row r="3938" spans="1:1" s="107" customFormat="1">
      <c r="A3938" s="108"/>
    </row>
    <row r="3939" spans="1:1" s="107" customFormat="1">
      <c r="A3939" s="108"/>
    </row>
    <row r="3940" spans="1:1" s="107" customFormat="1">
      <c r="A3940" s="108"/>
    </row>
    <row r="3941" spans="1:1" s="107" customFormat="1">
      <c r="A3941" s="108"/>
    </row>
    <row r="3942" spans="1:1" s="107" customFormat="1">
      <c r="A3942" s="108"/>
    </row>
    <row r="3943" spans="1:1" s="107" customFormat="1">
      <c r="A3943" s="108"/>
    </row>
    <row r="3944" spans="1:1" s="107" customFormat="1">
      <c r="A3944" s="108"/>
    </row>
    <row r="3945" spans="1:1" s="107" customFormat="1">
      <c r="A3945" s="108"/>
    </row>
    <row r="3946" spans="1:1" s="107" customFormat="1">
      <c r="A3946" s="108"/>
    </row>
    <row r="3947" spans="1:1" s="107" customFormat="1">
      <c r="A3947" s="108"/>
    </row>
    <row r="3948" spans="1:1" s="107" customFormat="1">
      <c r="A3948" s="108"/>
    </row>
    <row r="3949" spans="1:1" s="107" customFormat="1">
      <c r="A3949" s="108"/>
    </row>
    <row r="3950" spans="1:1" s="107" customFormat="1">
      <c r="A3950" s="108"/>
    </row>
    <row r="3951" spans="1:1" s="107" customFormat="1">
      <c r="A3951" s="108"/>
    </row>
    <row r="3952" spans="1:1" s="107" customFormat="1">
      <c r="A3952" s="108"/>
    </row>
    <row r="3953" spans="1:1" s="107" customFormat="1">
      <c r="A3953" s="108"/>
    </row>
    <row r="3954" spans="1:1" s="107" customFormat="1">
      <c r="A3954" s="108"/>
    </row>
    <row r="3955" spans="1:1" s="107" customFormat="1">
      <c r="A3955" s="108"/>
    </row>
    <row r="3956" spans="1:1" s="107" customFormat="1">
      <c r="A3956" s="108"/>
    </row>
    <row r="3957" spans="1:1" s="107" customFormat="1">
      <c r="A3957" s="108"/>
    </row>
    <row r="3958" spans="1:1" s="107" customFormat="1">
      <c r="A3958" s="108"/>
    </row>
    <row r="3959" spans="1:1" s="107" customFormat="1">
      <c r="A3959" s="108"/>
    </row>
    <row r="3960" spans="1:1" s="107" customFormat="1">
      <c r="A3960" s="108"/>
    </row>
    <row r="3961" spans="1:1" s="107" customFormat="1">
      <c r="A3961" s="108"/>
    </row>
    <row r="3962" spans="1:1" s="107" customFormat="1">
      <c r="A3962" s="108"/>
    </row>
    <row r="3963" spans="1:1" s="107" customFormat="1">
      <c r="A3963" s="108"/>
    </row>
    <row r="3964" spans="1:1" s="107" customFormat="1">
      <c r="A3964" s="108"/>
    </row>
    <row r="3965" spans="1:1" s="107" customFormat="1">
      <c r="A3965" s="108"/>
    </row>
    <row r="3966" spans="1:1" s="107" customFormat="1">
      <c r="A3966" s="108"/>
    </row>
    <row r="3967" spans="1:1" s="107" customFormat="1">
      <c r="A3967" s="108"/>
    </row>
    <row r="3968" spans="1:1" s="107" customFormat="1">
      <c r="A3968" s="108"/>
    </row>
    <row r="3969" spans="1:1" s="107" customFormat="1">
      <c r="A3969" s="108"/>
    </row>
    <row r="3970" spans="1:1" s="107" customFormat="1">
      <c r="A3970" s="108"/>
    </row>
    <row r="3971" spans="1:1" s="107" customFormat="1">
      <c r="A3971" s="108"/>
    </row>
    <row r="3972" spans="1:1" s="107" customFormat="1">
      <c r="A3972" s="108"/>
    </row>
    <row r="3973" spans="1:1" s="107" customFormat="1">
      <c r="A3973" s="108"/>
    </row>
    <row r="3974" spans="1:1" s="107" customFormat="1">
      <c r="A3974" s="108"/>
    </row>
    <row r="3975" spans="1:1" s="107" customFormat="1">
      <c r="A3975" s="108"/>
    </row>
    <row r="3976" spans="1:1" s="107" customFormat="1">
      <c r="A3976" s="108"/>
    </row>
    <row r="3977" spans="1:1" s="107" customFormat="1">
      <c r="A3977" s="108"/>
    </row>
    <row r="3978" spans="1:1" s="107" customFormat="1">
      <c r="A3978" s="108"/>
    </row>
    <row r="3979" spans="1:1" s="107" customFormat="1">
      <c r="A3979" s="108"/>
    </row>
    <row r="3980" spans="1:1" s="107" customFormat="1">
      <c r="A3980" s="108"/>
    </row>
    <row r="3981" spans="1:1" s="107" customFormat="1">
      <c r="A3981" s="108"/>
    </row>
    <row r="3982" spans="1:1" s="107" customFormat="1">
      <c r="A3982" s="108"/>
    </row>
    <row r="3983" spans="1:1" s="107" customFormat="1">
      <c r="A3983" s="108"/>
    </row>
    <row r="3984" spans="1:1" s="107" customFormat="1">
      <c r="A3984" s="108"/>
    </row>
    <row r="3985" spans="1:1" s="107" customFormat="1">
      <c r="A3985" s="108"/>
    </row>
    <row r="3986" spans="1:1" s="107" customFormat="1">
      <c r="A3986" s="108"/>
    </row>
    <row r="3987" spans="1:1" s="107" customFormat="1">
      <c r="A3987" s="108"/>
    </row>
    <row r="3988" spans="1:1" s="107" customFormat="1">
      <c r="A3988" s="108"/>
    </row>
    <row r="3989" spans="1:1" s="107" customFormat="1">
      <c r="A3989" s="108"/>
    </row>
    <row r="3990" spans="1:1" s="107" customFormat="1">
      <c r="A3990" s="108"/>
    </row>
    <row r="3991" spans="1:1" s="107" customFormat="1">
      <c r="A3991" s="108"/>
    </row>
    <row r="3992" spans="1:1" s="107" customFormat="1">
      <c r="A3992" s="108"/>
    </row>
    <row r="3993" spans="1:1" s="107" customFormat="1">
      <c r="A3993" s="108"/>
    </row>
    <row r="3994" spans="1:1" s="107" customFormat="1">
      <c r="A3994" s="108"/>
    </row>
    <row r="3995" spans="1:1" s="107" customFormat="1">
      <c r="A3995" s="108"/>
    </row>
    <row r="3996" spans="1:1" s="107" customFormat="1">
      <c r="A3996" s="108"/>
    </row>
    <row r="3997" spans="1:1" s="107" customFormat="1">
      <c r="A3997" s="108"/>
    </row>
    <row r="3998" spans="1:1" s="107" customFormat="1">
      <c r="A3998" s="108"/>
    </row>
    <row r="3999" spans="1:1" s="107" customFormat="1">
      <c r="A3999" s="108"/>
    </row>
    <row r="4000" spans="1:1" s="107" customFormat="1">
      <c r="A4000" s="108"/>
    </row>
    <row r="4001" spans="1:1" s="107" customFormat="1">
      <c r="A4001" s="108"/>
    </row>
    <row r="4002" spans="1:1" s="107" customFormat="1">
      <c r="A4002" s="108"/>
    </row>
    <row r="4003" spans="1:1" s="107" customFormat="1">
      <c r="A4003" s="108"/>
    </row>
    <row r="4004" spans="1:1" s="107" customFormat="1">
      <c r="A4004" s="108"/>
    </row>
    <row r="4005" spans="1:1" s="107" customFormat="1">
      <c r="A4005" s="108"/>
    </row>
    <row r="4006" spans="1:1" s="107" customFormat="1">
      <c r="A4006" s="108"/>
    </row>
    <row r="4007" spans="1:1" s="107" customFormat="1">
      <c r="A4007" s="108"/>
    </row>
    <row r="4008" spans="1:1" s="107" customFormat="1">
      <c r="A4008" s="108"/>
    </row>
    <row r="4009" spans="1:1" s="107" customFormat="1">
      <c r="A4009" s="108"/>
    </row>
    <row r="4010" spans="1:1" s="107" customFormat="1">
      <c r="A4010" s="108"/>
    </row>
    <row r="4011" spans="1:1" s="107" customFormat="1">
      <c r="A4011" s="108"/>
    </row>
    <row r="4012" spans="1:1" s="107" customFormat="1">
      <c r="A4012" s="108"/>
    </row>
    <row r="4013" spans="1:1" s="107" customFormat="1">
      <c r="A4013" s="108"/>
    </row>
    <row r="4014" spans="1:1" s="107" customFormat="1">
      <c r="A4014" s="108"/>
    </row>
    <row r="4015" spans="1:1" s="107" customFormat="1">
      <c r="A4015" s="108"/>
    </row>
    <row r="4016" spans="1:1" s="107" customFormat="1">
      <c r="A4016" s="108"/>
    </row>
    <row r="4017" spans="1:1" s="107" customFormat="1">
      <c r="A4017" s="108"/>
    </row>
    <row r="4018" spans="1:1" s="107" customFormat="1">
      <c r="A4018" s="108"/>
    </row>
    <row r="4019" spans="1:1" s="107" customFormat="1">
      <c r="A4019" s="108"/>
    </row>
    <row r="4020" spans="1:1" s="107" customFormat="1">
      <c r="A4020" s="108"/>
    </row>
    <row r="4021" spans="1:1" s="107" customFormat="1">
      <c r="A4021" s="108"/>
    </row>
    <row r="4022" spans="1:1" s="107" customFormat="1">
      <c r="A4022" s="108"/>
    </row>
    <row r="4023" spans="1:1" s="107" customFormat="1">
      <c r="A4023" s="108"/>
    </row>
    <row r="4024" spans="1:1" s="107" customFormat="1">
      <c r="A4024" s="108"/>
    </row>
    <row r="4025" spans="1:1" s="107" customFormat="1">
      <c r="A4025" s="108"/>
    </row>
    <row r="4026" spans="1:1" s="107" customFormat="1">
      <c r="A4026" s="108"/>
    </row>
    <row r="4027" spans="1:1" s="107" customFormat="1">
      <c r="A4027" s="108"/>
    </row>
    <row r="4028" spans="1:1" s="107" customFormat="1">
      <c r="A4028" s="108"/>
    </row>
    <row r="4029" spans="1:1" s="107" customFormat="1">
      <c r="A4029" s="108"/>
    </row>
    <row r="4030" spans="1:1" s="107" customFormat="1">
      <c r="A4030" s="108"/>
    </row>
    <row r="4031" spans="1:1" s="107" customFormat="1">
      <c r="A4031" s="108"/>
    </row>
    <row r="4032" spans="1:1" s="107" customFormat="1">
      <c r="A4032" s="108"/>
    </row>
    <row r="4033" spans="1:1" s="107" customFormat="1">
      <c r="A4033" s="108"/>
    </row>
    <row r="4034" spans="1:1" s="107" customFormat="1">
      <c r="A4034" s="108"/>
    </row>
    <row r="4035" spans="1:1" s="107" customFormat="1">
      <c r="A4035" s="108"/>
    </row>
    <row r="4036" spans="1:1" s="107" customFormat="1">
      <c r="A4036" s="108"/>
    </row>
    <row r="4037" spans="1:1" s="107" customFormat="1">
      <c r="A4037" s="108"/>
    </row>
    <row r="4038" spans="1:1" s="107" customFormat="1">
      <c r="A4038" s="108"/>
    </row>
    <row r="4039" spans="1:1" s="107" customFormat="1">
      <c r="A4039" s="108"/>
    </row>
    <row r="4040" spans="1:1" s="107" customFormat="1">
      <c r="A4040" s="108"/>
    </row>
    <row r="4041" spans="1:1" s="107" customFormat="1">
      <c r="A4041" s="108"/>
    </row>
    <row r="4042" spans="1:1" s="107" customFormat="1">
      <c r="A4042" s="108"/>
    </row>
    <row r="4043" spans="1:1" s="107" customFormat="1">
      <c r="A4043" s="108"/>
    </row>
    <row r="4044" spans="1:1" s="107" customFormat="1">
      <c r="A4044" s="108"/>
    </row>
    <row r="4045" spans="1:1" s="107" customFormat="1">
      <c r="A4045" s="108"/>
    </row>
    <row r="4046" spans="1:1" s="107" customFormat="1">
      <c r="A4046" s="108"/>
    </row>
    <row r="4047" spans="1:1" s="107" customFormat="1">
      <c r="A4047" s="108"/>
    </row>
    <row r="4048" spans="1:1" s="107" customFormat="1">
      <c r="A4048" s="108"/>
    </row>
    <row r="4049" spans="1:1" s="107" customFormat="1">
      <c r="A4049" s="108"/>
    </row>
    <row r="4050" spans="1:1" s="107" customFormat="1">
      <c r="A4050" s="108"/>
    </row>
    <row r="4051" spans="1:1" s="107" customFormat="1">
      <c r="A4051" s="108"/>
    </row>
    <row r="4052" spans="1:1" s="107" customFormat="1">
      <c r="A4052" s="108"/>
    </row>
    <row r="4053" spans="1:1" s="107" customFormat="1">
      <c r="A4053" s="108"/>
    </row>
    <row r="4054" spans="1:1" s="107" customFormat="1">
      <c r="A4054" s="108"/>
    </row>
    <row r="4055" spans="1:1" s="107" customFormat="1">
      <c r="A4055" s="108"/>
    </row>
    <row r="4056" spans="1:1" s="107" customFormat="1">
      <c r="A4056" s="108"/>
    </row>
    <row r="4057" spans="1:1" s="107" customFormat="1">
      <c r="A4057" s="108"/>
    </row>
    <row r="4058" spans="1:1" s="107" customFormat="1">
      <c r="A4058" s="108"/>
    </row>
    <row r="4059" spans="1:1" s="107" customFormat="1">
      <c r="A4059" s="108"/>
    </row>
    <row r="4060" spans="1:1" s="107" customFormat="1">
      <c r="A4060" s="108"/>
    </row>
    <row r="4061" spans="1:1" s="107" customFormat="1">
      <c r="A4061" s="108"/>
    </row>
    <row r="4062" spans="1:1" s="107" customFormat="1">
      <c r="A4062" s="108"/>
    </row>
    <row r="4063" spans="1:1" s="107" customFormat="1">
      <c r="A4063" s="108"/>
    </row>
    <row r="4064" spans="1:1" s="107" customFormat="1">
      <c r="A4064" s="108"/>
    </row>
    <row r="4065" spans="1:1" s="107" customFormat="1">
      <c r="A4065" s="108"/>
    </row>
    <row r="4066" spans="1:1" s="107" customFormat="1">
      <c r="A4066" s="108"/>
    </row>
    <row r="4067" spans="1:1" s="107" customFormat="1">
      <c r="A4067" s="108"/>
    </row>
    <row r="4068" spans="1:1" s="107" customFormat="1">
      <c r="A4068" s="108"/>
    </row>
    <row r="4069" spans="1:1" s="107" customFormat="1">
      <c r="A4069" s="108"/>
    </row>
    <row r="4070" spans="1:1" s="107" customFormat="1">
      <c r="A4070" s="108"/>
    </row>
    <row r="4071" spans="1:1" s="107" customFormat="1">
      <c r="A4071" s="108"/>
    </row>
    <row r="4072" spans="1:1" s="107" customFormat="1">
      <c r="A4072" s="108"/>
    </row>
    <row r="4073" spans="1:1" s="107" customFormat="1">
      <c r="A4073" s="108"/>
    </row>
    <row r="4074" spans="1:1" s="107" customFormat="1">
      <c r="A4074" s="108"/>
    </row>
    <row r="4075" spans="1:1" s="107" customFormat="1">
      <c r="A4075" s="108"/>
    </row>
    <row r="4076" spans="1:1" s="107" customFormat="1">
      <c r="A4076" s="108"/>
    </row>
    <row r="4077" spans="1:1" s="107" customFormat="1">
      <c r="A4077" s="108"/>
    </row>
    <row r="4078" spans="1:1" s="107" customFormat="1">
      <c r="A4078" s="108"/>
    </row>
    <row r="4079" spans="1:1" s="107" customFormat="1">
      <c r="A4079" s="108"/>
    </row>
    <row r="4080" spans="1:1" s="107" customFormat="1">
      <c r="A4080" s="108"/>
    </row>
    <row r="4081" spans="1:1" s="107" customFormat="1">
      <c r="A4081" s="108"/>
    </row>
    <row r="4082" spans="1:1" s="107" customFormat="1">
      <c r="A4082" s="108"/>
    </row>
    <row r="4083" spans="1:1" s="107" customFormat="1">
      <c r="A4083" s="108"/>
    </row>
    <row r="4084" spans="1:1" s="107" customFormat="1">
      <c r="A4084" s="108"/>
    </row>
    <row r="4085" spans="1:1" s="107" customFormat="1">
      <c r="A4085" s="108"/>
    </row>
    <row r="4086" spans="1:1" s="107" customFormat="1">
      <c r="A4086" s="108"/>
    </row>
    <row r="4087" spans="1:1" s="107" customFormat="1">
      <c r="A4087" s="108"/>
    </row>
    <row r="4088" spans="1:1" s="107" customFormat="1">
      <c r="A4088" s="108"/>
    </row>
    <row r="4089" spans="1:1" s="107" customFormat="1">
      <c r="A4089" s="108"/>
    </row>
    <row r="4090" spans="1:1" s="107" customFormat="1">
      <c r="A4090" s="108"/>
    </row>
    <row r="4091" spans="1:1" s="107" customFormat="1">
      <c r="A4091" s="108"/>
    </row>
    <row r="4092" spans="1:1" s="107" customFormat="1">
      <c r="A4092" s="108"/>
    </row>
    <row r="4093" spans="1:1" s="107" customFormat="1">
      <c r="A4093" s="108"/>
    </row>
    <row r="4094" spans="1:1" s="107" customFormat="1">
      <c r="A4094" s="108"/>
    </row>
    <row r="4095" spans="1:1" s="107" customFormat="1">
      <c r="A4095" s="108"/>
    </row>
    <row r="4096" spans="1:1" s="107" customFormat="1">
      <c r="A4096" s="108"/>
    </row>
    <row r="4097" spans="1:1" s="107" customFormat="1">
      <c r="A4097" s="108"/>
    </row>
    <row r="4098" spans="1:1" s="107" customFormat="1">
      <c r="A4098" s="108"/>
    </row>
    <row r="4099" spans="1:1" s="107" customFormat="1">
      <c r="A4099" s="108"/>
    </row>
    <row r="4100" spans="1:1" s="107" customFormat="1">
      <c r="A4100" s="108"/>
    </row>
    <row r="4101" spans="1:1" s="107" customFormat="1">
      <c r="A4101" s="108"/>
    </row>
    <row r="4102" spans="1:1" s="107" customFormat="1">
      <c r="A4102" s="108"/>
    </row>
    <row r="4103" spans="1:1" s="107" customFormat="1">
      <c r="A4103" s="108"/>
    </row>
    <row r="4104" spans="1:1" s="107" customFormat="1">
      <c r="A4104" s="108"/>
    </row>
    <row r="4105" spans="1:1" s="107" customFormat="1">
      <c r="A4105" s="108"/>
    </row>
    <row r="4106" spans="1:1" s="107" customFormat="1">
      <c r="A4106" s="108"/>
    </row>
    <row r="4107" spans="1:1" s="107" customFormat="1">
      <c r="A4107" s="108"/>
    </row>
    <row r="4108" spans="1:1" s="107" customFormat="1">
      <c r="A4108" s="108"/>
    </row>
    <row r="4109" spans="1:1" s="107" customFormat="1">
      <c r="A4109" s="108"/>
    </row>
    <row r="4110" spans="1:1" s="107" customFormat="1">
      <c r="A4110" s="108"/>
    </row>
    <row r="4111" spans="1:1" s="107" customFormat="1">
      <c r="A4111" s="108"/>
    </row>
    <row r="4112" spans="1:1" s="107" customFormat="1">
      <c r="A4112" s="108"/>
    </row>
    <row r="4113" spans="1:1" s="107" customFormat="1">
      <c r="A4113" s="108"/>
    </row>
    <row r="4114" spans="1:1" s="107" customFormat="1">
      <c r="A4114" s="108"/>
    </row>
    <row r="4115" spans="1:1" s="107" customFormat="1">
      <c r="A4115" s="108"/>
    </row>
    <row r="4116" spans="1:1" s="107" customFormat="1">
      <c r="A4116" s="108"/>
    </row>
    <row r="4117" spans="1:1" s="107" customFormat="1">
      <c r="A4117" s="108"/>
    </row>
    <row r="4118" spans="1:1" s="107" customFormat="1">
      <c r="A4118" s="108"/>
    </row>
    <row r="4119" spans="1:1" s="107" customFormat="1">
      <c r="A4119" s="108"/>
    </row>
    <row r="4120" spans="1:1" s="107" customFormat="1">
      <c r="A4120" s="108"/>
    </row>
    <row r="4121" spans="1:1" s="107" customFormat="1">
      <c r="A4121" s="108"/>
    </row>
    <row r="4122" spans="1:1" s="107" customFormat="1">
      <c r="A4122" s="108"/>
    </row>
    <row r="4123" spans="1:1" s="107" customFormat="1">
      <c r="A4123" s="108"/>
    </row>
    <row r="4124" spans="1:1" s="107" customFormat="1">
      <c r="A4124" s="108"/>
    </row>
    <row r="4125" spans="1:1" s="107" customFormat="1">
      <c r="A4125" s="108"/>
    </row>
    <row r="4126" spans="1:1" s="107" customFormat="1">
      <c r="A4126" s="108"/>
    </row>
    <row r="4127" spans="1:1" s="107" customFormat="1">
      <c r="A4127" s="108"/>
    </row>
    <row r="4128" spans="1:1" s="107" customFormat="1">
      <c r="A4128" s="108"/>
    </row>
    <row r="4129" spans="1:1" s="107" customFormat="1">
      <c r="A4129" s="108"/>
    </row>
    <row r="4130" spans="1:1" s="107" customFormat="1">
      <c r="A4130" s="108"/>
    </row>
    <row r="4131" spans="1:1" s="107" customFormat="1">
      <c r="A4131" s="108"/>
    </row>
    <row r="4132" spans="1:1" s="107" customFormat="1">
      <c r="A4132" s="108"/>
    </row>
    <row r="4133" spans="1:1" s="107" customFormat="1">
      <c r="A4133" s="108"/>
    </row>
    <row r="4134" spans="1:1" s="107" customFormat="1">
      <c r="A4134" s="108"/>
    </row>
    <row r="4135" spans="1:1" s="107" customFormat="1">
      <c r="A4135" s="108"/>
    </row>
    <row r="4136" spans="1:1" s="107" customFormat="1">
      <c r="A4136" s="108"/>
    </row>
    <row r="4137" spans="1:1" s="107" customFormat="1">
      <c r="A4137" s="108"/>
    </row>
    <row r="4138" spans="1:1" s="107" customFormat="1">
      <c r="A4138" s="108"/>
    </row>
    <row r="4139" spans="1:1" s="107" customFormat="1">
      <c r="A4139" s="108"/>
    </row>
    <row r="4140" spans="1:1" s="107" customFormat="1">
      <c r="A4140" s="108"/>
    </row>
    <row r="4141" spans="1:1" s="107" customFormat="1">
      <c r="A4141" s="108"/>
    </row>
    <row r="4142" spans="1:1" s="107" customFormat="1">
      <c r="A4142" s="108"/>
    </row>
    <row r="4143" spans="1:1" s="107" customFormat="1">
      <c r="A4143" s="108"/>
    </row>
    <row r="4144" spans="1:1" s="107" customFormat="1">
      <c r="A4144" s="108"/>
    </row>
    <row r="4145" spans="1:1" s="107" customFormat="1">
      <c r="A4145" s="108"/>
    </row>
    <row r="4146" spans="1:1" s="107" customFormat="1">
      <c r="A4146" s="108"/>
    </row>
    <row r="4147" spans="1:1" s="107" customFormat="1">
      <c r="A4147" s="108"/>
    </row>
    <row r="4148" spans="1:1" s="107" customFormat="1">
      <c r="A4148" s="108"/>
    </row>
    <row r="4149" spans="1:1" s="107" customFormat="1">
      <c r="A4149" s="108"/>
    </row>
    <row r="4150" spans="1:1" s="107" customFormat="1">
      <c r="A4150" s="108"/>
    </row>
    <row r="4151" spans="1:1" s="107" customFormat="1">
      <c r="A4151" s="108"/>
    </row>
    <row r="4152" spans="1:1" s="107" customFormat="1">
      <c r="A4152" s="108"/>
    </row>
    <row r="4153" spans="1:1" s="107" customFormat="1">
      <c r="A4153" s="108"/>
    </row>
    <row r="4154" spans="1:1" s="107" customFormat="1">
      <c r="A4154" s="108"/>
    </row>
    <row r="4155" spans="1:1" s="107" customFormat="1">
      <c r="A4155" s="108"/>
    </row>
    <row r="4156" spans="1:1" s="107" customFormat="1">
      <c r="A4156" s="108"/>
    </row>
    <row r="4157" spans="1:1" s="107" customFormat="1">
      <c r="A4157" s="108"/>
    </row>
    <row r="4158" spans="1:1" s="107" customFormat="1">
      <c r="A4158" s="108"/>
    </row>
    <row r="4159" spans="1:1" s="107" customFormat="1">
      <c r="A4159" s="108"/>
    </row>
    <row r="4160" spans="1:1" s="107" customFormat="1">
      <c r="A4160" s="108"/>
    </row>
    <row r="4161" spans="1:1" s="107" customFormat="1">
      <c r="A4161" s="108"/>
    </row>
    <row r="4162" spans="1:1" s="107" customFormat="1">
      <c r="A4162" s="108"/>
    </row>
    <row r="4163" spans="1:1" s="107" customFormat="1">
      <c r="A4163" s="108"/>
    </row>
    <row r="4164" spans="1:1" s="107" customFormat="1">
      <c r="A4164" s="108"/>
    </row>
    <row r="4165" spans="1:1" s="107" customFormat="1">
      <c r="A4165" s="108"/>
    </row>
    <row r="4166" spans="1:1" s="107" customFormat="1">
      <c r="A4166" s="108"/>
    </row>
    <row r="4167" spans="1:1" s="107" customFormat="1">
      <c r="A4167" s="108"/>
    </row>
    <row r="4168" spans="1:1" s="107" customFormat="1">
      <c r="A4168" s="108"/>
    </row>
    <row r="4169" spans="1:1" s="107" customFormat="1">
      <c r="A4169" s="108"/>
    </row>
    <row r="4170" spans="1:1" s="107" customFormat="1">
      <c r="A4170" s="108"/>
    </row>
    <row r="4171" spans="1:1" s="107" customFormat="1">
      <c r="A4171" s="108"/>
    </row>
    <row r="4172" spans="1:1" s="107" customFormat="1">
      <c r="A4172" s="108"/>
    </row>
    <row r="4173" spans="1:1" s="107" customFormat="1">
      <c r="A4173" s="108"/>
    </row>
    <row r="4174" spans="1:1" s="107" customFormat="1">
      <c r="A4174" s="108"/>
    </row>
    <row r="4175" spans="1:1" s="107" customFormat="1">
      <c r="A4175" s="108"/>
    </row>
    <row r="4176" spans="1:1" s="107" customFormat="1">
      <c r="A4176" s="108"/>
    </row>
    <row r="4177" spans="1:1" s="107" customFormat="1">
      <c r="A4177" s="108"/>
    </row>
    <row r="4178" spans="1:1" s="107" customFormat="1">
      <c r="A4178" s="108"/>
    </row>
    <row r="4179" spans="1:1" s="107" customFormat="1">
      <c r="A4179" s="108"/>
    </row>
    <row r="4180" spans="1:1" s="107" customFormat="1">
      <c r="A4180" s="108"/>
    </row>
    <row r="4181" spans="1:1" s="107" customFormat="1">
      <c r="A4181" s="108"/>
    </row>
    <row r="4182" spans="1:1" s="107" customFormat="1">
      <c r="A4182" s="108"/>
    </row>
    <row r="4183" spans="1:1" s="107" customFormat="1">
      <c r="A4183" s="108"/>
    </row>
    <row r="4184" spans="1:1" s="107" customFormat="1">
      <c r="A4184" s="108"/>
    </row>
    <row r="4185" spans="1:1" s="107" customFormat="1">
      <c r="A4185" s="108"/>
    </row>
    <row r="4186" spans="1:1" s="107" customFormat="1">
      <c r="A4186" s="108"/>
    </row>
    <row r="4187" spans="1:1" s="107" customFormat="1">
      <c r="A4187" s="108"/>
    </row>
    <row r="4188" spans="1:1" s="107" customFormat="1">
      <c r="A4188" s="108"/>
    </row>
    <row r="4189" spans="1:1" s="107" customFormat="1">
      <c r="A4189" s="108"/>
    </row>
    <row r="4190" spans="1:1" s="107" customFormat="1">
      <c r="A4190" s="108"/>
    </row>
    <row r="4191" spans="1:1" s="107" customFormat="1">
      <c r="A4191" s="108"/>
    </row>
    <row r="4192" spans="1:1" s="107" customFormat="1">
      <c r="A4192" s="108"/>
    </row>
    <row r="4193" spans="1:1" s="107" customFormat="1">
      <c r="A4193" s="108"/>
    </row>
    <row r="4194" spans="1:1" s="107" customFormat="1">
      <c r="A4194" s="108"/>
    </row>
    <row r="4195" spans="1:1" s="107" customFormat="1">
      <c r="A4195" s="108"/>
    </row>
    <row r="4196" spans="1:1" s="107" customFormat="1">
      <c r="A4196" s="108"/>
    </row>
    <row r="4197" spans="1:1" s="107" customFormat="1">
      <c r="A4197" s="108"/>
    </row>
    <row r="4198" spans="1:1" s="107" customFormat="1">
      <c r="A4198" s="108"/>
    </row>
    <row r="4199" spans="1:1" s="107" customFormat="1">
      <c r="A4199" s="108"/>
    </row>
    <row r="4200" spans="1:1" s="107" customFormat="1">
      <c r="A4200" s="108"/>
    </row>
    <row r="4201" spans="1:1" s="107" customFormat="1">
      <c r="A4201" s="108"/>
    </row>
    <row r="4202" spans="1:1" s="107" customFormat="1">
      <c r="A4202" s="108"/>
    </row>
    <row r="4203" spans="1:1" s="107" customFormat="1">
      <c r="A4203" s="108"/>
    </row>
    <row r="4204" spans="1:1" s="107" customFormat="1">
      <c r="A4204" s="108"/>
    </row>
    <row r="4205" spans="1:1" s="107" customFormat="1">
      <c r="A4205" s="108"/>
    </row>
    <row r="4206" spans="1:1" s="107" customFormat="1">
      <c r="A4206" s="108"/>
    </row>
    <row r="4207" spans="1:1" s="107" customFormat="1">
      <c r="A4207" s="108"/>
    </row>
    <row r="4208" spans="1:1" s="107" customFormat="1">
      <c r="A4208" s="108"/>
    </row>
    <row r="4209" spans="1:1" s="107" customFormat="1">
      <c r="A4209" s="108"/>
    </row>
    <row r="4210" spans="1:1" s="107" customFormat="1">
      <c r="A4210" s="108"/>
    </row>
    <row r="4211" spans="1:1" s="107" customFormat="1">
      <c r="A4211" s="108"/>
    </row>
    <row r="4212" spans="1:1" s="107" customFormat="1">
      <c r="A4212" s="108"/>
    </row>
    <row r="4213" spans="1:1" s="107" customFormat="1">
      <c r="A4213" s="108"/>
    </row>
    <row r="4214" spans="1:1" s="107" customFormat="1">
      <c r="A4214" s="108"/>
    </row>
    <row r="4215" spans="1:1" s="107" customFormat="1">
      <c r="A4215" s="108"/>
    </row>
    <row r="4216" spans="1:1" s="107" customFormat="1">
      <c r="A4216" s="108"/>
    </row>
    <row r="4217" spans="1:1" s="107" customFormat="1">
      <c r="A4217" s="108"/>
    </row>
    <row r="4218" spans="1:1" s="107" customFormat="1">
      <c r="A4218" s="108"/>
    </row>
    <row r="4219" spans="1:1" s="107" customFormat="1">
      <c r="A4219" s="108"/>
    </row>
    <row r="4220" spans="1:1" s="107" customFormat="1">
      <c r="A4220" s="108"/>
    </row>
    <row r="4221" spans="1:1" s="107" customFormat="1">
      <c r="A4221" s="108"/>
    </row>
    <row r="4222" spans="1:1" s="107" customFormat="1">
      <c r="A4222" s="108"/>
    </row>
    <row r="4223" spans="1:1" s="107" customFormat="1">
      <c r="A4223" s="108"/>
    </row>
    <row r="4224" spans="1:1" s="107" customFormat="1">
      <c r="A4224" s="108"/>
    </row>
    <row r="4225" spans="1:1" s="107" customFormat="1">
      <c r="A4225" s="108"/>
    </row>
    <row r="4226" spans="1:1" s="107" customFormat="1">
      <c r="A4226" s="108"/>
    </row>
    <row r="4227" spans="1:1" s="107" customFormat="1">
      <c r="A4227" s="108"/>
    </row>
    <row r="4228" spans="1:1" s="107" customFormat="1">
      <c r="A4228" s="108"/>
    </row>
    <row r="4229" spans="1:1" s="107" customFormat="1">
      <c r="A4229" s="108"/>
    </row>
    <row r="4230" spans="1:1" s="107" customFormat="1">
      <c r="A4230" s="108"/>
    </row>
    <row r="4231" spans="1:1" s="107" customFormat="1">
      <c r="A4231" s="108"/>
    </row>
    <row r="4232" spans="1:1" s="107" customFormat="1">
      <c r="A4232" s="108"/>
    </row>
    <row r="4233" spans="1:1" s="107" customFormat="1">
      <c r="A4233" s="108"/>
    </row>
    <row r="4234" spans="1:1" s="107" customFormat="1">
      <c r="A4234" s="108"/>
    </row>
    <row r="4235" spans="1:1" s="107" customFormat="1">
      <c r="A4235" s="108"/>
    </row>
    <row r="4236" spans="1:1" s="107" customFormat="1">
      <c r="A4236" s="108"/>
    </row>
    <row r="4237" spans="1:1" s="107" customFormat="1">
      <c r="A4237" s="108"/>
    </row>
    <row r="4238" spans="1:1" s="107" customFormat="1">
      <c r="A4238" s="108"/>
    </row>
    <row r="4239" spans="1:1" s="107" customFormat="1">
      <c r="A4239" s="108"/>
    </row>
    <row r="4240" spans="1:1" s="107" customFormat="1">
      <c r="A4240" s="108"/>
    </row>
    <row r="4241" spans="1:1" s="107" customFormat="1">
      <c r="A4241" s="108"/>
    </row>
    <row r="4242" spans="1:1" s="107" customFormat="1">
      <c r="A4242" s="108"/>
    </row>
    <row r="4243" spans="1:1" s="107" customFormat="1">
      <c r="A4243" s="108"/>
    </row>
    <row r="4244" spans="1:1" s="107" customFormat="1">
      <c r="A4244" s="108"/>
    </row>
    <row r="4245" spans="1:1" s="107" customFormat="1">
      <c r="A4245" s="108"/>
    </row>
    <row r="4246" spans="1:1" s="107" customFormat="1">
      <c r="A4246" s="108"/>
    </row>
    <row r="4247" spans="1:1" s="107" customFormat="1">
      <c r="A4247" s="108"/>
    </row>
    <row r="4248" spans="1:1" s="107" customFormat="1">
      <c r="A4248" s="108"/>
    </row>
    <row r="4249" spans="1:1" s="107" customFormat="1">
      <c r="A4249" s="108"/>
    </row>
    <row r="4250" spans="1:1" s="107" customFormat="1">
      <c r="A4250" s="108"/>
    </row>
    <row r="4251" spans="1:1" s="107" customFormat="1">
      <c r="A4251" s="108"/>
    </row>
    <row r="4252" spans="1:1" s="107" customFormat="1">
      <c r="A4252" s="108"/>
    </row>
    <row r="4253" spans="1:1" s="107" customFormat="1">
      <c r="A4253" s="108"/>
    </row>
    <row r="4254" spans="1:1" s="107" customFormat="1">
      <c r="A4254" s="108"/>
    </row>
    <row r="4255" spans="1:1" s="107" customFormat="1">
      <c r="A4255" s="108"/>
    </row>
    <row r="4256" spans="1:1" s="107" customFormat="1">
      <c r="A4256" s="108"/>
    </row>
    <row r="4257" spans="1:1" s="107" customFormat="1">
      <c r="A4257" s="108"/>
    </row>
    <row r="4258" spans="1:1" s="107" customFormat="1">
      <c r="A4258" s="108"/>
    </row>
    <row r="4259" spans="1:1" s="107" customFormat="1">
      <c r="A4259" s="108"/>
    </row>
    <row r="4260" spans="1:1" s="107" customFormat="1">
      <c r="A4260" s="108"/>
    </row>
    <row r="4261" spans="1:1" s="107" customFormat="1">
      <c r="A4261" s="108"/>
    </row>
    <row r="4262" spans="1:1" s="107" customFormat="1">
      <c r="A4262" s="108"/>
    </row>
    <row r="4263" spans="1:1" s="107" customFormat="1">
      <c r="A4263" s="108"/>
    </row>
    <row r="4264" spans="1:1" s="107" customFormat="1">
      <c r="A4264" s="108"/>
    </row>
    <row r="4265" spans="1:1" s="107" customFormat="1">
      <c r="A4265" s="108"/>
    </row>
    <row r="4266" spans="1:1" s="107" customFormat="1">
      <c r="A4266" s="108"/>
    </row>
    <row r="4267" spans="1:1" s="107" customFormat="1">
      <c r="A4267" s="108"/>
    </row>
    <row r="4268" spans="1:1" s="107" customFormat="1">
      <c r="A4268" s="108"/>
    </row>
    <row r="4269" spans="1:1" s="107" customFormat="1">
      <c r="A4269" s="108"/>
    </row>
    <row r="4270" spans="1:1" s="107" customFormat="1">
      <c r="A4270" s="108"/>
    </row>
    <row r="4271" spans="1:1" s="107" customFormat="1">
      <c r="A4271" s="108"/>
    </row>
    <row r="4272" spans="1:1" s="107" customFormat="1">
      <c r="A4272" s="108"/>
    </row>
    <row r="4273" spans="1:1" s="107" customFormat="1">
      <c r="A4273" s="108"/>
    </row>
    <row r="4274" spans="1:1" s="107" customFormat="1">
      <c r="A4274" s="108"/>
    </row>
    <row r="4275" spans="1:1" s="107" customFormat="1">
      <c r="A4275" s="108"/>
    </row>
    <row r="4276" spans="1:1" s="107" customFormat="1">
      <c r="A4276" s="108"/>
    </row>
    <row r="4277" spans="1:1" s="107" customFormat="1">
      <c r="A4277" s="108"/>
    </row>
    <row r="4278" spans="1:1" s="107" customFormat="1">
      <c r="A4278" s="108"/>
    </row>
    <row r="4279" spans="1:1" s="107" customFormat="1">
      <c r="A4279" s="108"/>
    </row>
    <row r="4280" spans="1:1" s="107" customFormat="1">
      <c r="A4280" s="108"/>
    </row>
    <row r="4281" spans="1:1" s="107" customFormat="1">
      <c r="A4281" s="108"/>
    </row>
    <row r="4282" spans="1:1" s="107" customFormat="1">
      <c r="A4282" s="108"/>
    </row>
    <row r="4283" spans="1:1" s="107" customFormat="1">
      <c r="A4283" s="108"/>
    </row>
    <row r="4284" spans="1:1" s="107" customFormat="1">
      <c r="A4284" s="108"/>
    </row>
    <row r="4285" spans="1:1" s="107" customFormat="1">
      <c r="A4285" s="108"/>
    </row>
    <row r="4286" spans="1:1" s="107" customFormat="1">
      <c r="A4286" s="108"/>
    </row>
    <row r="4287" spans="1:1" s="107" customFormat="1">
      <c r="A4287" s="108"/>
    </row>
    <row r="4288" spans="1:1" s="107" customFormat="1">
      <c r="A4288" s="108"/>
    </row>
    <row r="4289" spans="1:1" s="107" customFormat="1">
      <c r="A4289" s="108"/>
    </row>
    <row r="4290" spans="1:1" s="107" customFormat="1">
      <c r="A4290" s="108"/>
    </row>
    <row r="4291" spans="1:1" s="107" customFormat="1">
      <c r="A4291" s="108"/>
    </row>
    <row r="4292" spans="1:1" s="107" customFormat="1">
      <c r="A4292" s="108"/>
    </row>
    <row r="4293" spans="1:1" s="107" customFormat="1">
      <c r="A4293" s="108"/>
    </row>
    <row r="4294" spans="1:1" s="107" customFormat="1">
      <c r="A4294" s="108"/>
    </row>
    <row r="4295" spans="1:1" s="107" customFormat="1">
      <c r="A4295" s="108"/>
    </row>
    <row r="4296" spans="1:1" s="107" customFormat="1">
      <c r="A4296" s="108"/>
    </row>
    <row r="4297" spans="1:1" s="107" customFormat="1">
      <c r="A4297" s="108"/>
    </row>
    <row r="4298" spans="1:1" s="107" customFormat="1">
      <c r="A4298" s="108"/>
    </row>
    <row r="4299" spans="1:1" s="107" customFormat="1">
      <c r="A4299" s="108"/>
    </row>
    <row r="4300" spans="1:1" s="107" customFormat="1">
      <c r="A4300" s="108"/>
    </row>
    <row r="4301" spans="1:1" s="107" customFormat="1">
      <c r="A4301" s="108"/>
    </row>
    <row r="4302" spans="1:1" s="107" customFormat="1">
      <c r="A4302" s="108"/>
    </row>
    <row r="4303" spans="1:1" s="107" customFormat="1">
      <c r="A4303" s="108"/>
    </row>
    <row r="4304" spans="1:1" s="107" customFormat="1">
      <c r="A4304" s="108"/>
    </row>
    <row r="4305" spans="1:1" s="107" customFormat="1">
      <c r="A4305" s="108"/>
    </row>
    <row r="4306" spans="1:1" s="107" customFormat="1">
      <c r="A4306" s="108"/>
    </row>
    <row r="4307" spans="1:1" s="107" customFormat="1">
      <c r="A4307" s="108"/>
    </row>
    <row r="4308" spans="1:1" s="107" customFormat="1">
      <c r="A4308" s="108"/>
    </row>
    <row r="4309" spans="1:1" s="107" customFormat="1">
      <c r="A4309" s="108"/>
    </row>
    <row r="4310" spans="1:1" s="107" customFormat="1">
      <c r="A4310" s="108"/>
    </row>
    <row r="4311" spans="1:1" s="107" customFormat="1">
      <c r="A4311" s="108"/>
    </row>
    <row r="4312" spans="1:1" s="107" customFormat="1">
      <c r="A4312" s="108"/>
    </row>
    <row r="4313" spans="1:1" s="107" customFormat="1">
      <c r="A4313" s="108"/>
    </row>
    <row r="4314" spans="1:1" s="107" customFormat="1">
      <c r="A4314" s="108"/>
    </row>
    <row r="4315" spans="1:1" s="107" customFormat="1">
      <c r="A4315" s="108"/>
    </row>
    <row r="4316" spans="1:1" s="107" customFormat="1">
      <c r="A4316" s="108"/>
    </row>
    <row r="4317" spans="1:1" s="107" customFormat="1">
      <c r="A4317" s="108"/>
    </row>
    <row r="4318" spans="1:1" s="107" customFormat="1">
      <c r="A4318" s="108"/>
    </row>
    <row r="4319" spans="1:1" s="107" customFormat="1">
      <c r="A4319" s="108"/>
    </row>
    <row r="4320" spans="1:1" s="107" customFormat="1">
      <c r="A4320" s="108"/>
    </row>
    <row r="4321" spans="1:1" s="107" customFormat="1">
      <c r="A4321" s="108"/>
    </row>
    <row r="4322" spans="1:1" s="107" customFormat="1">
      <c r="A4322" s="108"/>
    </row>
    <row r="4323" spans="1:1" s="107" customFormat="1">
      <c r="A4323" s="108"/>
    </row>
    <row r="4324" spans="1:1" s="107" customFormat="1">
      <c r="A4324" s="108"/>
    </row>
    <row r="4325" spans="1:1" s="107" customFormat="1">
      <c r="A4325" s="108"/>
    </row>
    <row r="4326" spans="1:1" s="107" customFormat="1">
      <c r="A4326" s="108"/>
    </row>
    <row r="4327" spans="1:1" s="107" customFormat="1">
      <c r="A4327" s="108"/>
    </row>
    <row r="4328" spans="1:1" s="107" customFormat="1">
      <c r="A4328" s="108"/>
    </row>
    <row r="4329" spans="1:1" s="107" customFormat="1">
      <c r="A4329" s="108"/>
    </row>
    <row r="4330" spans="1:1" s="107" customFormat="1">
      <c r="A4330" s="108"/>
    </row>
    <row r="4331" spans="1:1" s="107" customFormat="1">
      <c r="A4331" s="108"/>
    </row>
    <row r="4332" spans="1:1" s="107" customFormat="1">
      <c r="A4332" s="108"/>
    </row>
    <row r="4333" spans="1:1" s="107" customFormat="1">
      <c r="A4333" s="108"/>
    </row>
    <row r="4334" spans="1:1" s="107" customFormat="1">
      <c r="A4334" s="108"/>
    </row>
    <row r="4335" spans="1:1" s="107" customFormat="1">
      <c r="A4335" s="108"/>
    </row>
    <row r="4336" spans="1:1" s="107" customFormat="1">
      <c r="A4336" s="108"/>
    </row>
    <row r="4337" spans="1:1" s="107" customFormat="1">
      <c r="A4337" s="108"/>
    </row>
    <row r="4338" spans="1:1" s="107" customFormat="1">
      <c r="A4338" s="108"/>
    </row>
    <row r="4339" spans="1:1" s="107" customFormat="1">
      <c r="A4339" s="108"/>
    </row>
    <row r="4340" spans="1:1" s="107" customFormat="1">
      <c r="A4340" s="108"/>
    </row>
    <row r="4341" spans="1:1" s="107" customFormat="1">
      <c r="A4341" s="108"/>
    </row>
    <row r="4342" spans="1:1" s="107" customFormat="1">
      <c r="A4342" s="108"/>
    </row>
    <row r="4343" spans="1:1" s="107" customFormat="1">
      <c r="A4343" s="108"/>
    </row>
    <row r="4344" spans="1:1" s="107" customFormat="1">
      <c r="A4344" s="108"/>
    </row>
    <row r="4345" spans="1:1" s="107" customFormat="1">
      <c r="A4345" s="108"/>
    </row>
    <row r="4346" spans="1:1" s="107" customFormat="1">
      <c r="A4346" s="108"/>
    </row>
    <row r="4347" spans="1:1" s="107" customFormat="1">
      <c r="A4347" s="108"/>
    </row>
    <row r="4348" spans="1:1" s="107" customFormat="1">
      <c r="A4348" s="108"/>
    </row>
    <row r="4349" spans="1:1" s="107" customFormat="1">
      <c r="A4349" s="108"/>
    </row>
    <row r="4350" spans="1:1" s="107" customFormat="1">
      <c r="A4350" s="108"/>
    </row>
    <row r="4351" spans="1:1" s="107" customFormat="1">
      <c r="A4351" s="108"/>
    </row>
    <row r="4352" spans="1:1" s="107" customFormat="1">
      <c r="A4352" s="108"/>
    </row>
    <row r="4353" spans="1:1" s="107" customFormat="1">
      <c r="A4353" s="108"/>
    </row>
    <row r="4354" spans="1:1" s="107" customFormat="1">
      <c r="A4354" s="108"/>
    </row>
    <row r="4355" spans="1:1" s="107" customFormat="1">
      <c r="A4355" s="108"/>
    </row>
    <row r="4356" spans="1:1" s="107" customFormat="1">
      <c r="A4356" s="108"/>
    </row>
    <row r="4357" spans="1:1" s="107" customFormat="1">
      <c r="A4357" s="108"/>
    </row>
    <row r="4358" spans="1:1" s="107" customFormat="1">
      <c r="A4358" s="108"/>
    </row>
    <row r="4359" spans="1:1" s="107" customFormat="1">
      <c r="A4359" s="108"/>
    </row>
    <row r="4360" spans="1:1" s="107" customFormat="1">
      <c r="A4360" s="108"/>
    </row>
    <row r="4361" spans="1:1" s="107" customFormat="1">
      <c r="A4361" s="108"/>
    </row>
    <row r="4362" spans="1:1" s="107" customFormat="1">
      <c r="A4362" s="108"/>
    </row>
    <row r="4363" spans="1:1" s="107" customFormat="1">
      <c r="A4363" s="108"/>
    </row>
    <row r="4364" spans="1:1" s="107" customFormat="1">
      <c r="A4364" s="108"/>
    </row>
    <row r="4365" spans="1:1" s="107" customFormat="1">
      <c r="A4365" s="108"/>
    </row>
    <row r="4366" spans="1:1" s="107" customFormat="1">
      <c r="A4366" s="108"/>
    </row>
    <row r="4367" spans="1:1" s="107" customFormat="1">
      <c r="A4367" s="108"/>
    </row>
    <row r="4368" spans="1:1" s="107" customFormat="1">
      <c r="A4368" s="108"/>
    </row>
    <row r="4369" spans="1:1" s="107" customFormat="1">
      <c r="A4369" s="108"/>
    </row>
    <row r="4370" spans="1:1" s="107" customFormat="1">
      <c r="A4370" s="108"/>
    </row>
    <row r="4371" spans="1:1" s="107" customFormat="1">
      <c r="A4371" s="108"/>
    </row>
    <row r="4372" spans="1:1" s="107" customFormat="1">
      <c r="A4372" s="108"/>
    </row>
    <row r="4373" spans="1:1" s="107" customFormat="1">
      <c r="A4373" s="108"/>
    </row>
    <row r="4374" spans="1:1" s="107" customFormat="1">
      <c r="A4374" s="108"/>
    </row>
    <row r="4375" spans="1:1" s="107" customFormat="1">
      <c r="A4375" s="108"/>
    </row>
    <row r="4376" spans="1:1" s="107" customFormat="1">
      <c r="A4376" s="108"/>
    </row>
    <row r="4377" spans="1:1" s="107" customFormat="1">
      <c r="A4377" s="108"/>
    </row>
    <row r="4378" spans="1:1" s="107" customFormat="1">
      <c r="A4378" s="108"/>
    </row>
    <row r="4379" spans="1:1" s="107" customFormat="1">
      <c r="A4379" s="108"/>
    </row>
    <row r="4380" spans="1:1" s="107" customFormat="1">
      <c r="A4380" s="108"/>
    </row>
    <row r="4381" spans="1:1" s="107" customFormat="1">
      <c r="A4381" s="108"/>
    </row>
    <row r="4382" spans="1:1" s="107" customFormat="1">
      <c r="A4382" s="108"/>
    </row>
    <row r="4383" spans="1:1" s="107" customFormat="1">
      <c r="A4383" s="108"/>
    </row>
    <row r="4384" spans="1:1" s="107" customFormat="1">
      <c r="A4384" s="108"/>
    </row>
    <row r="4385" spans="1:1" s="107" customFormat="1">
      <c r="A4385" s="108"/>
    </row>
    <row r="4386" spans="1:1" s="107" customFormat="1">
      <c r="A4386" s="108"/>
    </row>
    <row r="4387" spans="1:1" s="107" customFormat="1">
      <c r="A4387" s="108"/>
    </row>
    <row r="4388" spans="1:1" s="107" customFormat="1">
      <c r="A4388" s="108"/>
    </row>
    <row r="4389" spans="1:1" s="107" customFormat="1">
      <c r="A4389" s="108"/>
    </row>
    <row r="4390" spans="1:1" s="107" customFormat="1">
      <c r="A4390" s="108"/>
    </row>
    <row r="4391" spans="1:1" s="107" customFormat="1">
      <c r="A4391" s="108"/>
    </row>
    <row r="4392" spans="1:1" s="107" customFormat="1">
      <c r="A4392" s="108"/>
    </row>
    <row r="4393" spans="1:1" s="107" customFormat="1">
      <c r="A4393" s="108"/>
    </row>
    <row r="4394" spans="1:1" s="107" customFormat="1">
      <c r="A4394" s="108"/>
    </row>
    <row r="4395" spans="1:1" s="107" customFormat="1">
      <c r="A4395" s="108"/>
    </row>
    <row r="4396" spans="1:1" s="107" customFormat="1">
      <c r="A4396" s="108"/>
    </row>
    <row r="4397" spans="1:1" s="107" customFormat="1">
      <c r="A4397" s="108"/>
    </row>
    <row r="4398" spans="1:1" s="107" customFormat="1">
      <c r="A4398" s="108"/>
    </row>
    <row r="4399" spans="1:1" s="107" customFormat="1">
      <c r="A4399" s="108"/>
    </row>
    <row r="4400" spans="1:1" s="107" customFormat="1">
      <c r="A4400" s="108"/>
    </row>
    <row r="4401" spans="1:1" s="107" customFormat="1">
      <c r="A4401" s="108"/>
    </row>
    <row r="4402" spans="1:1" s="107" customFormat="1">
      <c r="A4402" s="108"/>
    </row>
    <row r="4403" spans="1:1" s="107" customFormat="1">
      <c r="A4403" s="108"/>
    </row>
    <row r="4404" spans="1:1" s="107" customFormat="1">
      <c r="A4404" s="108"/>
    </row>
    <row r="4405" spans="1:1" s="107" customFormat="1">
      <c r="A4405" s="108"/>
    </row>
    <row r="4406" spans="1:1" s="107" customFormat="1">
      <c r="A4406" s="108"/>
    </row>
    <row r="4407" spans="1:1" s="107" customFormat="1">
      <c r="A4407" s="108"/>
    </row>
    <row r="4408" spans="1:1" s="107" customFormat="1">
      <c r="A4408" s="108"/>
    </row>
    <row r="4409" spans="1:1" s="107" customFormat="1">
      <c r="A4409" s="108"/>
    </row>
    <row r="4410" spans="1:1" s="107" customFormat="1">
      <c r="A4410" s="108"/>
    </row>
    <row r="4411" spans="1:1" s="107" customFormat="1">
      <c r="A4411" s="108"/>
    </row>
    <row r="4412" spans="1:1" s="107" customFormat="1">
      <c r="A4412" s="108"/>
    </row>
    <row r="4413" spans="1:1" s="107" customFormat="1">
      <c r="A4413" s="108"/>
    </row>
    <row r="4414" spans="1:1" s="107" customFormat="1">
      <c r="A4414" s="108"/>
    </row>
    <row r="4415" spans="1:1" s="107" customFormat="1">
      <c r="A4415" s="108"/>
    </row>
    <row r="4416" spans="1:1" s="107" customFormat="1">
      <c r="A4416" s="108"/>
    </row>
    <row r="4417" spans="1:1" s="107" customFormat="1">
      <c r="A4417" s="108"/>
    </row>
    <row r="4418" spans="1:1" s="107" customFormat="1">
      <c r="A4418" s="108"/>
    </row>
    <row r="4419" spans="1:1" s="107" customFormat="1">
      <c r="A4419" s="108"/>
    </row>
    <row r="4420" spans="1:1" s="107" customFormat="1">
      <c r="A4420" s="108"/>
    </row>
    <row r="4421" spans="1:1" s="107" customFormat="1">
      <c r="A4421" s="108"/>
    </row>
    <row r="4422" spans="1:1" s="107" customFormat="1">
      <c r="A4422" s="108"/>
    </row>
    <row r="4423" spans="1:1" s="107" customFormat="1">
      <c r="A4423" s="108"/>
    </row>
    <row r="4424" spans="1:1" s="107" customFormat="1">
      <c r="A4424" s="108"/>
    </row>
    <row r="4425" spans="1:1" s="107" customFormat="1">
      <c r="A4425" s="108"/>
    </row>
    <row r="4426" spans="1:1" s="107" customFormat="1">
      <c r="A4426" s="108"/>
    </row>
    <row r="4427" spans="1:1" s="107" customFormat="1">
      <c r="A4427" s="108"/>
    </row>
    <row r="4428" spans="1:1" s="107" customFormat="1">
      <c r="A4428" s="108"/>
    </row>
    <row r="4429" spans="1:1" s="107" customFormat="1">
      <c r="A4429" s="108"/>
    </row>
    <row r="4430" spans="1:1" s="107" customFormat="1">
      <c r="A4430" s="108"/>
    </row>
    <row r="4431" spans="1:1" s="107" customFormat="1">
      <c r="A4431" s="108"/>
    </row>
    <row r="4432" spans="1:1" s="107" customFormat="1">
      <c r="A4432" s="108"/>
    </row>
    <row r="4433" spans="1:1" s="107" customFormat="1">
      <c r="A4433" s="108"/>
    </row>
    <row r="4434" spans="1:1" s="107" customFormat="1">
      <c r="A4434" s="108"/>
    </row>
    <row r="4435" spans="1:1" s="107" customFormat="1">
      <c r="A4435" s="108"/>
    </row>
    <row r="4436" spans="1:1" s="107" customFormat="1">
      <c r="A4436" s="108"/>
    </row>
    <row r="4437" spans="1:1" s="107" customFormat="1">
      <c r="A4437" s="108"/>
    </row>
    <row r="4438" spans="1:1" s="107" customFormat="1">
      <c r="A4438" s="108"/>
    </row>
    <row r="4439" spans="1:1" s="107" customFormat="1">
      <c r="A4439" s="108"/>
    </row>
    <row r="4440" spans="1:1" s="107" customFormat="1">
      <c r="A4440" s="108"/>
    </row>
    <row r="4441" spans="1:1" s="107" customFormat="1">
      <c r="A4441" s="108"/>
    </row>
    <row r="4442" spans="1:1" s="107" customFormat="1">
      <c r="A4442" s="108"/>
    </row>
    <row r="4443" spans="1:1" s="107" customFormat="1">
      <c r="A4443" s="108"/>
    </row>
    <row r="4444" spans="1:1" s="107" customFormat="1">
      <c r="A4444" s="108"/>
    </row>
    <row r="4445" spans="1:1" s="107" customFormat="1">
      <c r="A4445" s="108"/>
    </row>
    <row r="4446" spans="1:1" s="107" customFormat="1">
      <c r="A4446" s="108"/>
    </row>
    <row r="4447" spans="1:1" s="107" customFormat="1">
      <c r="A4447" s="108"/>
    </row>
    <row r="4448" spans="1:1" s="107" customFormat="1">
      <c r="A4448" s="108"/>
    </row>
    <row r="4449" spans="1:1" s="107" customFormat="1">
      <c r="A4449" s="108"/>
    </row>
    <row r="4450" spans="1:1" s="107" customFormat="1">
      <c r="A4450" s="108"/>
    </row>
    <row r="4451" spans="1:1" s="107" customFormat="1">
      <c r="A4451" s="108"/>
    </row>
    <row r="4452" spans="1:1" s="107" customFormat="1">
      <c r="A4452" s="108"/>
    </row>
    <row r="4453" spans="1:1" s="107" customFormat="1">
      <c r="A4453" s="108"/>
    </row>
    <row r="4454" spans="1:1" s="107" customFormat="1">
      <c r="A4454" s="108"/>
    </row>
    <row r="4455" spans="1:1" s="107" customFormat="1">
      <c r="A4455" s="108"/>
    </row>
    <row r="4456" spans="1:1" s="107" customFormat="1">
      <c r="A4456" s="108"/>
    </row>
    <row r="4457" spans="1:1" s="107" customFormat="1">
      <c r="A4457" s="108"/>
    </row>
    <row r="4458" spans="1:1" s="107" customFormat="1">
      <c r="A4458" s="108"/>
    </row>
    <row r="4459" spans="1:1" s="107" customFormat="1">
      <c r="A4459" s="108"/>
    </row>
    <row r="4460" spans="1:1" s="107" customFormat="1">
      <c r="A4460" s="108"/>
    </row>
    <row r="4461" spans="1:1" s="107" customFormat="1">
      <c r="A4461" s="108"/>
    </row>
    <row r="4462" spans="1:1" s="107" customFormat="1">
      <c r="A4462" s="108"/>
    </row>
    <row r="4463" spans="1:1" s="107" customFormat="1">
      <c r="A4463" s="108"/>
    </row>
    <row r="4464" spans="1:1" s="107" customFormat="1">
      <c r="A4464" s="108"/>
    </row>
    <row r="4465" spans="1:1" s="107" customFormat="1">
      <c r="A4465" s="108"/>
    </row>
    <row r="4466" spans="1:1" s="107" customFormat="1">
      <c r="A4466" s="108"/>
    </row>
    <row r="4467" spans="1:1" s="107" customFormat="1">
      <c r="A4467" s="108"/>
    </row>
    <row r="4468" spans="1:1" s="107" customFormat="1">
      <c r="A4468" s="108"/>
    </row>
    <row r="4469" spans="1:1" s="107" customFormat="1">
      <c r="A4469" s="108"/>
    </row>
    <row r="4470" spans="1:1" s="107" customFormat="1">
      <c r="A4470" s="108"/>
    </row>
    <row r="4471" spans="1:1" s="107" customFormat="1">
      <c r="A4471" s="108"/>
    </row>
    <row r="4472" spans="1:1" s="107" customFormat="1">
      <c r="A4472" s="108"/>
    </row>
    <row r="4473" spans="1:1" s="107" customFormat="1">
      <c r="A4473" s="108"/>
    </row>
    <row r="4474" spans="1:1" s="107" customFormat="1">
      <c r="A4474" s="108"/>
    </row>
    <row r="4475" spans="1:1" s="107" customFormat="1">
      <c r="A4475" s="108"/>
    </row>
    <row r="4476" spans="1:1" s="107" customFormat="1">
      <c r="A4476" s="108"/>
    </row>
    <row r="4477" spans="1:1" s="107" customFormat="1">
      <c r="A4477" s="108"/>
    </row>
    <row r="4478" spans="1:1" s="107" customFormat="1">
      <c r="A4478" s="108"/>
    </row>
    <row r="4479" spans="1:1" s="107" customFormat="1">
      <c r="A4479" s="108"/>
    </row>
    <row r="4480" spans="1:1" s="107" customFormat="1">
      <c r="A4480" s="108"/>
    </row>
    <row r="4481" spans="1:1" s="107" customFormat="1">
      <c r="A4481" s="108"/>
    </row>
    <row r="4482" spans="1:1" s="107" customFormat="1">
      <c r="A4482" s="108"/>
    </row>
    <row r="4483" spans="1:1" s="107" customFormat="1">
      <c r="A4483" s="108"/>
    </row>
    <row r="4484" spans="1:1" s="107" customFormat="1">
      <c r="A4484" s="108"/>
    </row>
    <row r="4485" spans="1:1" s="107" customFormat="1">
      <c r="A4485" s="108"/>
    </row>
    <row r="4486" spans="1:1" s="107" customFormat="1">
      <c r="A4486" s="108"/>
    </row>
    <row r="4487" spans="1:1" s="107" customFormat="1">
      <c r="A4487" s="108"/>
    </row>
    <row r="4488" spans="1:1" s="107" customFormat="1">
      <c r="A4488" s="108"/>
    </row>
    <row r="4489" spans="1:1" s="107" customFormat="1">
      <c r="A4489" s="108"/>
    </row>
    <row r="4490" spans="1:1" s="107" customFormat="1">
      <c r="A4490" s="108"/>
    </row>
    <row r="4491" spans="1:1" s="107" customFormat="1">
      <c r="A4491" s="108"/>
    </row>
    <row r="4492" spans="1:1" s="107" customFormat="1">
      <c r="A4492" s="108"/>
    </row>
    <row r="4493" spans="1:1" s="107" customFormat="1">
      <c r="A4493" s="108"/>
    </row>
    <row r="4494" spans="1:1" s="107" customFormat="1">
      <c r="A4494" s="108"/>
    </row>
    <row r="4495" spans="1:1" s="107" customFormat="1">
      <c r="A4495" s="108"/>
    </row>
    <row r="4496" spans="1:1" s="107" customFormat="1">
      <c r="A4496" s="108"/>
    </row>
    <row r="4497" spans="1:1" s="107" customFormat="1">
      <c r="A4497" s="108"/>
    </row>
    <row r="4498" spans="1:1" s="107" customFormat="1">
      <c r="A4498" s="108"/>
    </row>
    <row r="4499" spans="1:1" s="107" customFormat="1">
      <c r="A4499" s="108"/>
    </row>
    <row r="4500" spans="1:1" s="107" customFormat="1">
      <c r="A4500" s="108"/>
    </row>
    <row r="4501" spans="1:1" s="107" customFormat="1">
      <c r="A4501" s="108"/>
    </row>
    <row r="4502" spans="1:1" s="107" customFormat="1">
      <c r="A4502" s="108"/>
    </row>
    <row r="4503" spans="1:1" s="107" customFormat="1">
      <c r="A4503" s="108"/>
    </row>
    <row r="4504" spans="1:1" s="107" customFormat="1">
      <c r="A4504" s="108"/>
    </row>
    <row r="4505" spans="1:1" s="107" customFormat="1">
      <c r="A4505" s="108"/>
    </row>
    <row r="4506" spans="1:1" s="107" customFormat="1">
      <c r="A4506" s="108"/>
    </row>
    <row r="4507" spans="1:1" s="107" customFormat="1">
      <c r="A4507" s="108"/>
    </row>
    <row r="4508" spans="1:1" s="107" customFormat="1">
      <c r="A4508" s="108"/>
    </row>
    <row r="4509" spans="1:1" s="107" customFormat="1">
      <c r="A4509" s="108"/>
    </row>
    <row r="4510" spans="1:1" s="107" customFormat="1">
      <c r="A4510" s="108"/>
    </row>
    <row r="4511" spans="1:1" s="107" customFormat="1">
      <c r="A4511" s="108"/>
    </row>
    <row r="4512" spans="1:1" s="107" customFormat="1">
      <c r="A4512" s="108"/>
    </row>
    <row r="4513" spans="1:1" s="107" customFormat="1">
      <c r="A4513" s="108"/>
    </row>
    <row r="4514" spans="1:1" s="107" customFormat="1">
      <c r="A4514" s="108"/>
    </row>
    <row r="4515" spans="1:1" s="107" customFormat="1">
      <c r="A4515" s="108"/>
    </row>
    <row r="4516" spans="1:1" s="107" customFormat="1">
      <c r="A4516" s="108"/>
    </row>
    <row r="4517" spans="1:1" s="107" customFormat="1">
      <c r="A4517" s="108"/>
    </row>
    <row r="4518" spans="1:1" s="107" customFormat="1">
      <c r="A4518" s="108"/>
    </row>
    <row r="4519" spans="1:1" s="107" customFormat="1">
      <c r="A4519" s="108"/>
    </row>
    <row r="4520" spans="1:1" s="107" customFormat="1">
      <c r="A4520" s="108"/>
    </row>
    <row r="4521" spans="1:1" s="107" customFormat="1">
      <c r="A4521" s="108"/>
    </row>
    <row r="4522" spans="1:1" s="107" customFormat="1">
      <c r="A4522" s="108"/>
    </row>
    <row r="4523" spans="1:1" s="107" customFormat="1">
      <c r="A4523" s="108"/>
    </row>
    <row r="4524" spans="1:1" s="107" customFormat="1">
      <c r="A4524" s="108"/>
    </row>
    <row r="4525" spans="1:1" s="107" customFormat="1">
      <c r="A4525" s="108"/>
    </row>
    <row r="4526" spans="1:1" s="107" customFormat="1">
      <c r="A4526" s="108"/>
    </row>
    <row r="4527" spans="1:1" s="107" customFormat="1">
      <c r="A4527" s="108"/>
    </row>
    <row r="4528" spans="1:1" s="107" customFormat="1">
      <c r="A4528" s="108"/>
    </row>
    <row r="4529" spans="1:1" s="107" customFormat="1">
      <c r="A4529" s="108"/>
    </row>
    <row r="4530" spans="1:1" s="107" customFormat="1">
      <c r="A4530" s="108"/>
    </row>
    <row r="4531" spans="1:1" s="107" customFormat="1">
      <c r="A4531" s="108"/>
    </row>
    <row r="4532" spans="1:1" s="107" customFormat="1">
      <c r="A4532" s="108"/>
    </row>
    <row r="4533" spans="1:1" s="107" customFormat="1">
      <c r="A4533" s="108"/>
    </row>
    <row r="4534" spans="1:1" s="107" customFormat="1">
      <c r="A4534" s="108"/>
    </row>
    <row r="4535" spans="1:1" s="107" customFormat="1">
      <c r="A4535" s="108"/>
    </row>
    <row r="4536" spans="1:1" s="107" customFormat="1">
      <c r="A4536" s="108"/>
    </row>
    <row r="4537" spans="1:1" s="107" customFormat="1">
      <c r="A4537" s="108"/>
    </row>
    <row r="4538" spans="1:1" s="107" customFormat="1">
      <c r="A4538" s="108"/>
    </row>
    <row r="4539" spans="1:1" s="107" customFormat="1">
      <c r="A4539" s="108"/>
    </row>
    <row r="4540" spans="1:1" s="107" customFormat="1">
      <c r="A4540" s="108"/>
    </row>
    <row r="4541" spans="1:1" s="107" customFormat="1">
      <c r="A4541" s="108"/>
    </row>
    <row r="4542" spans="1:1" s="107" customFormat="1">
      <c r="A4542" s="108"/>
    </row>
    <row r="4543" spans="1:1" s="107" customFormat="1">
      <c r="A4543" s="108"/>
    </row>
    <row r="4544" spans="1:1" s="107" customFormat="1">
      <c r="A4544" s="108"/>
    </row>
    <row r="4545" spans="1:1" s="107" customFormat="1">
      <c r="A4545" s="108"/>
    </row>
    <row r="4546" spans="1:1" s="107" customFormat="1">
      <c r="A4546" s="108"/>
    </row>
    <row r="4547" spans="1:1" s="107" customFormat="1">
      <c r="A4547" s="108"/>
    </row>
    <row r="4548" spans="1:1" s="107" customFormat="1">
      <c r="A4548" s="108"/>
    </row>
    <row r="4549" spans="1:1" s="107" customFormat="1">
      <c r="A4549" s="108"/>
    </row>
    <row r="4550" spans="1:1" s="107" customFormat="1">
      <c r="A4550" s="108"/>
    </row>
    <row r="4551" spans="1:1" s="107" customFormat="1">
      <c r="A4551" s="108"/>
    </row>
    <row r="4552" spans="1:1" s="107" customFormat="1">
      <c r="A4552" s="108"/>
    </row>
    <row r="4553" spans="1:1" s="107" customFormat="1">
      <c r="A4553" s="108"/>
    </row>
    <row r="4554" spans="1:1" s="107" customFormat="1">
      <c r="A4554" s="108"/>
    </row>
    <row r="4555" spans="1:1" s="107" customFormat="1">
      <c r="A4555" s="108"/>
    </row>
    <row r="4556" spans="1:1" s="107" customFormat="1">
      <c r="A4556" s="108"/>
    </row>
    <row r="4557" spans="1:1" s="107" customFormat="1">
      <c r="A4557" s="108"/>
    </row>
    <row r="4558" spans="1:1" s="107" customFormat="1">
      <c r="A4558" s="108"/>
    </row>
    <row r="4559" spans="1:1" s="107" customFormat="1">
      <c r="A4559" s="108"/>
    </row>
    <row r="4560" spans="1:1" s="107" customFormat="1">
      <c r="A4560" s="108"/>
    </row>
    <row r="4561" spans="1:1" s="107" customFormat="1">
      <c r="A4561" s="108"/>
    </row>
    <row r="4562" spans="1:1" s="107" customFormat="1">
      <c r="A4562" s="108"/>
    </row>
    <row r="4563" spans="1:1" s="107" customFormat="1">
      <c r="A4563" s="108"/>
    </row>
    <row r="4564" spans="1:1" s="107" customFormat="1">
      <c r="A4564" s="108"/>
    </row>
    <row r="4565" spans="1:1" s="107" customFormat="1">
      <c r="A4565" s="108"/>
    </row>
    <row r="4566" spans="1:1" s="107" customFormat="1">
      <c r="A4566" s="108"/>
    </row>
    <row r="4567" spans="1:1" s="107" customFormat="1">
      <c r="A4567" s="108"/>
    </row>
    <row r="4568" spans="1:1" s="107" customFormat="1">
      <c r="A4568" s="108"/>
    </row>
    <row r="4569" spans="1:1" s="107" customFormat="1">
      <c r="A4569" s="108"/>
    </row>
    <row r="4570" spans="1:1" s="107" customFormat="1">
      <c r="A4570" s="108"/>
    </row>
    <row r="4571" spans="1:1" s="107" customFormat="1">
      <c r="A4571" s="108"/>
    </row>
    <row r="4572" spans="1:1" s="107" customFormat="1">
      <c r="A4572" s="108"/>
    </row>
    <row r="4573" spans="1:1" s="107" customFormat="1">
      <c r="A4573" s="108"/>
    </row>
    <row r="4574" spans="1:1" s="107" customFormat="1">
      <c r="A4574" s="108"/>
    </row>
    <row r="4575" spans="1:1" s="107" customFormat="1">
      <c r="A4575" s="108"/>
    </row>
    <row r="4576" spans="1:1" s="107" customFormat="1">
      <c r="A4576" s="108"/>
    </row>
    <row r="4577" spans="1:1" s="107" customFormat="1">
      <c r="A4577" s="108"/>
    </row>
    <row r="4578" spans="1:1" s="107" customFormat="1">
      <c r="A4578" s="108"/>
    </row>
    <row r="4579" spans="1:1" s="107" customFormat="1">
      <c r="A4579" s="108"/>
    </row>
    <row r="4580" spans="1:1" s="107" customFormat="1">
      <c r="A4580" s="108"/>
    </row>
    <row r="4581" spans="1:1" s="107" customFormat="1">
      <c r="A4581" s="108"/>
    </row>
    <row r="4582" spans="1:1" s="107" customFormat="1">
      <c r="A4582" s="108"/>
    </row>
    <row r="4583" spans="1:1" s="107" customFormat="1">
      <c r="A4583" s="108"/>
    </row>
    <row r="4584" spans="1:1" s="107" customFormat="1">
      <c r="A4584" s="108"/>
    </row>
    <row r="4585" spans="1:1" s="107" customFormat="1">
      <c r="A4585" s="108"/>
    </row>
    <row r="4586" spans="1:1" s="107" customFormat="1">
      <c r="A4586" s="108"/>
    </row>
    <row r="4587" spans="1:1" s="107" customFormat="1">
      <c r="A4587" s="108"/>
    </row>
    <row r="4588" spans="1:1" s="107" customFormat="1">
      <c r="A4588" s="108"/>
    </row>
    <row r="4589" spans="1:1" s="107" customFormat="1">
      <c r="A4589" s="108"/>
    </row>
    <row r="4590" spans="1:1" s="107" customFormat="1">
      <c r="A4590" s="108"/>
    </row>
    <row r="4591" spans="1:1" s="107" customFormat="1">
      <c r="A4591" s="108"/>
    </row>
    <row r="4592" spans="1:1" s="107" customFormat="1">
      <c r="A4592" s="108"/>
    </row>
    <row r="4593" spans="1:1" s="107" customFormat="1">
      <c r="A4593" s="108"/>
    </row>
    <row r="4594" spans="1:1" s="107" customFormat="1">
      <c r="A4594" s="108"/>
    </row>
    <row r="4595" spans="1:1" s="107" customFormat="1">
      <c r="A4595" s="108"/>
    </row>
    <row r="4596" spans="1:1" s="107" customFormat="1">
      <c r="A4596" s="108"/>
    </row>
    <row r="4597" spans="1:1" s="107" customFormat="1">
      <c r="A4597" s="108"/>
    </row>
    <row r="4598" spans="1:1" s="107" customFormat="1">
      <c r="A4598" s="108"/>
    </row>
    <row r="4599" spans="1:1" s="107" customFormat="1">
      <c r="A4599" s="108"/>
    </row>
    <row r="4600" spans="1:1" s="107" customFormat="1">
      <c r="A4600" s="108"/>
    </row>
    <row r="4601" spans="1:1" s="107" customFormat="1">
      <c r="A4601" s="108"/>
    </row>
    <row r="4602" spans="1:1" s="107" customFormat="1">
      <c r="A4602" s="108"/>
    </row>
    <row r="4603" spans="1:1" s="107" customFormat="1">
      <c r="A4603" s="108"/>
    </row>
    <row r="4604" spans="1:1" s="107" customFormat="1">
      <c r="A4604" s="108"/>
    </row>
    <row r="4605" spans="1:1" s="107" customFormat="1">
      <c r="A4605" s="108"/>
    </row>
    <row r="4606" spans="1:1" s="107" customFormat="1">
      <c r="A4606" s="108"/>
    </row>
    <row r="4607" spans="1:1" s="107" customFormat="1">
      <c r="A4607" s="108"/>
    </row>
    <row r="4608" spans="1:1" s="107" customFormat="1">
      <c r="A4608" s="108"/>
    </row>
    <row r="4609" spans="1:1" s="107" customFormat="1">
      <c r="A4609" s="108"/>
    </row>
    <row r="4610" spans="1:1" s="107" customFormat="1">
      <c r="A4610" s="108"/>
    </row>
    <row r="4611" spans="1:1" s="107" customFormat="1">
      <c r="A4611" s="108"/>
    </row>
    <row r="4612" spans="1:1" s="107" customFormat="1">
      <c r="A4612" s="108"/>
    </row>
    <row r="4613" spans="1:1" s="107" customFormat="1">
      <c r="A4613" s="108"/>
    </row>
    <row r="4614" spans="1:1" s="107" customFormat="1">
      <c r="A4614" s="108"/>
    </row>
    <row r="4615" spans="1:1" s="107" customFormat="1">
      <c r="A4615" s="108"/>
    </row>
    <row r="4616" spans="1:1" s="107" customFormat="1">
      <c r="A4616" s="108"/>
    </row>
    <row r="4617" spans="1:1" s="107" customFormat="1">
      <c r="A4617" s="108"/>
    </row>
    <row r="4618" spans="1:1" s="107" customFormat="1">
      <c r="A4618" s="108"/>
    </row>
    <row r="4619" spans="1:1" s="107" customFormat="1">
      <c r="A4619" s="108"/>
    </row>
    <row r="4620" spans="1:1" s="107" customFormat="1">
      <c r="A4620" s="108"/>
    </row>
    <row r="4621" spans="1:1" s="107" customFormat="1">
      <c r="A4621" s="108"/>
    </row>
    <row r="4622" spans="1:1" s="107" customFormat="1">
      <c r="A4622" s="108"/>
    </row>
    <row r="4623" spans="1:1" s="107" customFormat="1">
      <c r="A4623" s="108"/>
    </row>
    <row r="4624" spans="1:1" s="107" customFormat="1">
      <c r="A4624" s="108"/>
    </row>
    <row r="4625" spans="1:1" s="107" customFormat="1">
      <c r="A4625" s="108"/>
    </row>
    <row r="4626" spans="1:1" s="107" customFormat="1">
      <c r="A4626" s="108"/>
    </row>
    <row r="4627" spans="1:1" s="107" customFormat="1">
      <c r="A4627" s="108"/>
    </row>
    <row r="4628" spans="1:1" s="107" customFormat="1">
      <c r="A4628" s="108"/>
    </row>
    <row r="4629" spans="1:1" s="107" customFormat="1">
      <c r="A4629" s="108"/>
    </row>
    <row r="4630" spans="1:1" s="107" customFormat="1">
      <c r="A4630" s="108"/>
    </row>
    <row r="4631" spans="1:1" s="107" customFormat="1">
      <c r="A4631" s="108"/>
    </row>
    <row r="4632" spans="1:1" s="107" customFormat="1">
      <c r="A4632" s="108"/>
    </row>
    <row r="4633" spans="1:1" s="107" customFormat="1">
      <c r="A4633" s="108"/>
    </row>
    <row r="4634" spans="1:1" s="107" customFormat="1">
      <c r="A4634" s="108"/>
    </row>
    <row r="4635" spans="1:1" s="107" customFormat="1">
      <c r="A4635" s="108"/>
    </row>
    <row r="4636" spans="1:1" s="107" customFormat="1">
      <c r="A4636" s="108"/>
    </row>
    <row r="4637" spans="1:1" s="107" customFormat="1">
      <c r="A4637" s="108"/>
    </row>
    <row r="4638" spans="1:1" s="107" customFormat="1">
      <c r="A4638" s="108"/>
    </row>
    <row r="4639" spans="1:1" s="107" customFormat="1">
      <c r="A4639" s="108"/>
    </row>
    <row r="4640" spans="1:1" s="107" customFormat="1">
      <c r="A4640" s="108"/>
    </row>
    <row r="4641" spans="1:1" s="107" customFormat="1">
      <c r="A4641" s="108"/>
    </row>
    <row r="4642" spans="1:1" s="107" customFormat="1">
      <c r="A4642" s="108"/>
    </row>
    <row r="4643" spans="1:1" s="107" customFormat="1">
      <c r="A4643" s="108"/>
    </row>
    <row r="4644" spans="1:1" s="107" customFormat="1">
      <c r="A4644" s="108"/>
    </row>
    <row r="4645" spans="1:1" s="107" customFormat="1">
      <c r="A4645" s="108"/>
    </row>
    <row r="4646" spans="1:1" s="107" customFormat="1">
      <c r="A4646" s="108"/>
    </row>
    <row r="4647" spans="1:1" s="107" customFormat="1">
      <c r="A4647" s="108"/>
    </row>
    <row r="4648" spans="1:1" s="107" customFormat="1">
      <c r="A4648" s="108"/>
    </row>
    <row r="4649" spans="1:1" s="107" customFormat="1">
      <c r="A4649" s="108"/>
    </row>
    <row r="4650" spans="1:1" s="107" customFormat="1">
      <c r="A4650" s="108"/>
    </row>
    <row r="4651" spans="1:1" s="107" customFormat="1">
      <c r="A4651" s="108"/>
    </row>
    <row r="4652" spans="1:1" s="107" customFormat="1">
      <c r="A4652" s="108"/>
    </row>
    <row r="4653" spans="1:1" s="107" customFormat="1">
      <c r="A4653" s="108"/>
    </row>
    <row r="4654" spans="1:1" s="107" customFormat="1">
      <c r="A4654" s="108"/>
    </row>
    <row r="4655" spans="1:1" s="107" customFormat="1">
      <c r="A4655" s="108"/>
    </row>
    <row r="4656" spans="1:1" s="107" customFormat="1">
      <c r="A4656" s="108"/>
    </row>
    <row r="4657" spans="1:1" s="107" customFormat="1">
      <c r="A4657" s="108"/>
    </row>
    <row r="4658" spans="1:1" s="107" customFormat="1">
      <c r="A4658" s="108"/>
    </row>
    <row r="4659" spans="1:1" s="107" customFormat="1">
      <c r="A4659" s="108"/>
    </row>
    <row r="4660" spans="1:1" s="107" customFormat="1">
      <c r="A4660" s="108"/>
    </row>
    <row r="4661" spans="1:1" s="107" customFormat="1">
      <c r="A4661" s="108"/>
    </row>
    <row r="4662" spans="1:1" s="107" customFormat="1">
      <c r="A4662" s="108"/>
    </row>
    <row r="4663" spans="1:1" s="107" customFormat="1">
      <c r="A4663" s="108"/>
    </row>
    <row r="4664" spans="1:1" s="107" customFormat="1">
      <c r="A4664" s="108"/>
    </row>
    <row r="4665" spans="1:1" s="107" customFormat="1">
      <c r="A4665" s="108"/>
    </row>
    <row r="4666" spans="1:1" s="107" customFormat="1">
      <c r="A4666" s="108"/>
    </row>
    <row r="4667" spans="1:1" s="107" customFormat="1">
      <c r="A4667" s="108"/>
    </row>
    <row r="4668" spans="1:1" s="107" customFormat="1">
      <c r="A4668" s="108"/>
    </row>
    <row r="4669" spans="1:1" s="107" customFormat="1">
      <c r="A4669" s="108"/>
    </row>
    <row r="4670" spans="1:1" s="107" customFormat="1">
      <c r="A4670" s="108"/>
    </row>
    <row r="4671" spans="1:1" s="107" customFormat="1">
      <c r="A4671" s="108"/>
    </row>
    <row r="4672" spans="1:1" s="107" customFormat="1">
      <c r="A4672" s="108"/>
    </row>
    <row r="4673" spans="1:1" s="107" customFormat="1">
      <c r="A4673" s="108"/>
    </row>
    <row r="4674" spans="1:1" s="107" customFormat="1">
      <c r="A4674" s="108"/>
    </row>
    <row r="4675" spans="1:1" s="107" customFormat="1">
      <c r="A4675" s="108"/>
    </row>
    <row r="4676" spans="1:1" s="107" customFormat="1">
      <c r="A4676" s="108"/>
    </row>
    <row r="4677" spans="1:1" s="107" customFormat="1">
      <c r="A4677" s="108"/>
    </row>
    <row r="4678" spans="1:1" s="107" customFormat="1">
      <c r="A4678" s="108"/>
    </row>
    <row r="4679" spans="1:1" s="107" customFormat="1">
      <c r="A4679" s="108"/>
    </row>
    <row r="4680" spans="1:1" s="107" customFormat="1">
      <c r="A4680" s="108"/>
    </row>
    <row r="4681" spans="1:1" s="107" customFormat="1">
      <c r="A4681" s="108"/>
    </row>
    <row r="4682" spans="1:1" s="107" customFormat="1">
      <c r="A4682" s="108"/>
    </row>
    <row r="4683" spans="1:1" s="107" customFormat="1">
      <c r="A4683" s="108"/>
    </row>
    <row r="4684" spans="1:1" s="107" customFormat="1">
      <c r="A4684" s="108"/>
    </row>
    <row r="4685" spans="1:1" s="107" customFormat="1">
      <c r="A4685" s="108"/>
    </row>
    <row r="4686" spans="1:1" s="107" customFormat="1">
      <c r="A4686" s="108"/>
    </row>
    <row r="4687" spans="1:1" s="107" customFormat="1">
      <c r="A4687" s="108"/>
    </row>
    <row r="4688" spans="1:1" s="107" customFormat="1">
      <c r="A4688" s="108"/>
    </row>
    <row r="4689" spans="1:1" s="107" customFormat="1">
      <c r="A4689" s="108"/>
    </row>
    <row r="4690" spans="1:1" s="107" customFormat="1">
      <c r="A4690" s="108"/>
    </row>
    <row r="4691" spans="1:1" s="107" customFormat="1">
      <c r="A4691" s="108"/>
    </row>
    <row r="4692" spans="1:1" s="107" customFormat="1">
      <c r="A4692" s="108"/>
    </row>
    <row r="4693" spans="1:1" s="107" customFormat="1">
      <c r="A4693" s="108"/>
    </row>
    <row r="4694" spans="1:1" s="107" customFormat="1">
      <c r="A4694" s="108"/>
    </row>
    <row r="4695" spans="1:1" s="107" customFormat="1">
      <c r="A4695" s="108"/>
    </row>
    <row r="4696" spans="1:1" s="107" customFormat="1">
      <c r="A4696" s="108"/>
    </row>
    <row r="4697" spans="1:1" s="107" customFormat="1">
      <c r="A4697" s="108"/>
    </row>
    <row r="4698" spans="1:1" s="107" customFormat="1">
      <c r="A4698" s="108"/>
    </row>
    <row r="4699" spans="1:1" s="107" customFormat="1">
      <c r="A4699" s="108"/>
    </row>
    <row r="4700" spans="1:1" s="107" customFormat="1">
      <c r="A4700" s="108"/>
    </row>
    <row r="4701" spans="1:1" s="107" customFormat="1">
      <c r="A4701" s="108"/>
    </row>
    <row r="4702" spans="1:1" s="107" customFormat="1">
      <c r="A4702" s="108"/>
    </row>
    <row r="4703" spans="1:1" s="107" customFormat="1">
      <c r="A4703" s="108"/>
    </row>
    <row r="4704" spans="1:1" s="107" customFormat="1">
      <c r="A4704" s="108"/>
    </row>
    <row r="4705" spans="1:1" s="107" customFormat="1">
      <c r="A4705" s="108"/>
    </row>
    <row r="4706" spans="1:1" s="107" customFormat="1">
      <c r="A4706" s="108"/>
    </row>
    <row r="4707" spans="1:1" s="107" customFormat="1">
      <c r="A4707" s="108"/>
    </row>
    <row r="4708" spans="1:1" s="107" customFormat="1">
      <c r="A4708" s="108"/>
    </row>
    <row r="4709" spans="1:1" s="107" customFormat="1">
      <c r="A4709" s="108"/>
    </row>
    <row r="4710" spans="1:1" s="107" customFormat="1">
      <c r="A4710" s="108"/>
    </row>
    <row r="4711" spans="1:1" s="107" customFormat="1">
      <c r="A4711" s="108"/>
    </row>
    <row r="4712" spans="1:1" s="107" customFormat="1">
      <c r="A4712" s="108"/>
    </row>
    <row r="4713" spans="1:1" s="107" customFormat="1">
      <c r="A4713" s="108"/>
    </row>
    <row r="4714" spans="1:1" s="107" customFormat="1">
      <c r="A4714" s="108"/>
    </row>
    <row r="4715" spans="1:1" s="107" customFormat="1">
      <c r="A4715" s="108"/>
    </row>
    <row r="4716" spans="1:1" s="107" customFormat="1">
      <c r="A4716" s="108"/>
    </row>
    <row r="4717" spans="1:1" s="107" customFormat="1">
      <c r="A4717" s="108"/>
    </row>
    <row r="4718" spans="1:1" s="107" customFormat="1">
      <c r="A4718" s="108"/>
    </row>
    <row r="4719" spans="1:1" s="107" customFormat="1">
      <c r="A4719" s="108"/>
    </row>
    <row r="4720" spans="1:1" s="107" customFormat="1">
      <c r="A4720" s="108"/>
    </row>
    <row r="4721" spans="1:1" s="107" customFormat="1">
      <c r="A4721" s="108"/>
    </row>
    <row r="4722" spans="1:1" s="107" customFormat="1">
      <c r="A4722" s="108"/>
    </row>
    <row r="4723" spans="1:1" s="107" customFormat="1">
      <c r="A4723" s="108"/>
    </row>
    <row r="4724" spans="1:1" s="107" customFormat="1">
      <c r="A4724" s="108"/>
    </row>
    <row r="4725" spans="1:1" s="107" customFormat="1">
      <c r="A4725" s="108"/>
    </row>
    <row r="4726" spans="1:1" s="107" customFormat="1">
      <c r="A4726" s="108"/>
    </row>
    <row r="4727" spans="1:1" s="107" customFormat="1">
      <c r="A4727" s="108"/>
    </row>
    <row r="4728" spans="1:1" s="107" customFormat="1">
      <c r="A4728" s="108"/>
    </row>
    <row r="4729" spans="1:1" s="107" customFormat="1">
      <c r="A4729" s="108"/>
    </row>
    <row r="4730" spans="1:1" s="107" customFormat="1">
      <c r="A4730" s="108"/>
    </row>
    <row r="4731" spans="1:1" s="107" customFormat="1">
      <c r="A4731" s="108"/>
    </row>
    <row r="4732" spans="1:1" s="107" customFormat="1">
      <c r="A4732" s="108"/>
    </row>
    <row r="4733" spans="1:1" s="107" customFormat="1">
      <c r="A4733" s="108"/>
    </row>
    <row r="4734" spans="1:1" s="107" customFormat="1">
      <c r="A4734" s="108"/>
    </row>
    <row r="4735" spans="1:1" s="107" customFormat="1">
      <c r="A4735" s="108"/>
    </row>
    <row r="4736" spans="1:1" s="107" customFormat="1">
      <c r="A4736" s="108"/>
    </row>
    <row r="4737" spans="1:1" s="107" customFormat="1">
      <c r="A4737" s="108"/>
    </row>
    <row r="4738" spans="1:1" s="107" customFormat="1">
      <c r="A4738" s="108"/>
    </row>
    <row r="4739" spans="1:1" s="107" customFormat="1">
      <c r="A4739" s="108"/>
    </row>
    <row r="4740" spans="1:1" s="107" customFormat="1">
      <c r="A4740" s="108"/>
    </row>
    <row r="4741" spans="1:1" s="107" customFormat="1">
      <c r="A4741" s="108"/>
    </row>
    <row r="4742" spans="1:1" s="107" customFormat="1">
      <c r="A4742" s="108"/>
    </row>
    <row r="4743" spans="1:1" s="107" customFormat="1">
      <c r="A4743" s="108"/>
    </row>
    <row r="4744" spans="1:1" s="107" customFormat="1">
      <c r="A4744" s="108"/>
    </row>
    <row r="4745" spans="1:1" s="107" customFormat="1">
      <c r="A4745" s="108"/>
    </row>
    <row r="4746" spans="1:1" s="107" customFormat="1">
      <c r="A4746" s="108"/>
    </row>
    <row r="4747" spans="1:1" s="107" customFormat="1">
      <c r="A4747" s="108"/>
    </row>
    <row r="4748" spans="1:1" s="107" customFormat="1">
      <c r="A4748" s="108"/>
    </row>
    <row r="4749" spans="1:1" s="107" customFormat="1">
      <c r="A4749" s="108"/>
    </row>
    <row r="4750" spans="1:1" s="107" customFormat="1">
      <c r="A4750" s="108"/>
    </row>
    <row r="4751" spans="1:1" s="107" customFormat="1">
      <c r="A4751" s="108"/>
    </row>
    <row r="4752" spans="1:1" s="107" customFormat="1">
      <c r="A4752" s="108"/>
    </row>
    <row r="4753" spans="1:1" s="107" customFormat="1">
      <c r="A4753" s="108"/>
    </row>
    <row r="4754" spans="1:1" s="107" customFormat="1">
      <c r="A4754" s="108"/>
    </row>
    <row r="4755" spans="1:1" s="107" customFormat="1">
      <c r="A4755" s="108"/>
    </row>
    <row r="4756" spans="1:1" s="107" customFormat="1">
      <c r="A4756" s="108"/>
    </row>
    <row r="4757" spans="1:1" s="107" customFormat="1">
      <c r="A4757" s="108"/>
    </row>
    <row r="4758" spans="1:1" s="107" customFormat="1">
      <c r="A4758" s="108"/>
    </row>
    <row r="4759" spans="1:1" s="107" customFormat="1">
      <c r="A4759" s="108"/>
    </row>
    <row r="4760" spans="1:1" s="107" customFormat="1">
      <c r="A4760" s="108"/>
    </row>
    <row r="4761" spans="1:1" s="107" customFormat="1">
      <c r="A4761" s="108"/>
    </row>
    <row r="4762" spans="1:1" s="107" customFormat="1">
      <c r="A4762" s="108"/>
    </row>
    <row r="4763" spans="1:1" s="107" customFormat="1">
      <c r="A4763" s="108"/>
    </row>
    <row r="4764" spans="1:1" s="107" customFormat="1">
      <c r="A4764" s="108"/>
    </row>
    <row r="4765" spans="1:1" s="107" customFormat="1">
      <c r="A4765" s="108"/>
    </row>
    <row r="4766" spans="1:1" s="107" customFormat="1">
      <c r="A4766" s="108"/>
    </row>
    <row r="4767" spans="1:1" s="107" customFormat="1">
      <c r="A4767" s="108"/>
    </row>
    <row r="4768" spans="1:1" s="107" customFormat="1">
      <c r="A4768" s="108"/>
    </row>
    <row r="4769" spans="1:1" s="107" customFormat="1">
      <c r="A4769" s="108"/>
    </row>
    <row r="4770" spans="1:1" s="107" customFormat="1">
      <c r="A4770" s="108"/>
    </row>
    <row r="4771" spans="1:1" s="107" customFormat="1">
      <c r="A4771" s="108"/>
    </row>
    <row r="4772" spans="1:1" s="107" customFormat="1">
      <c r="A4772" s="108"/>
    </row>
    <row r="4773" spans="1:1" s="107" customFormat="1">
      <c r="A4773" s="108"/>
    </row>
    <row r="4774" spans="1:1" s="107" customFormat="1">
      <c r="A4774" s="108"/>
    </row>
    <row r="4775" spans="1:1" s="107" customFormat="1">
      <c r="A4775" s="108"/>
    </row>
    <row r="4776" spans="1:1" s="107" customFormat="1">
      <c r="A4776" s="108"/>
    </row>
    <row r="4777" spans="1:1" s="107" customFormat="1">
      <c r="A4777" s="108"/>
    </row>
    <row r="4778" spans="1:1" s="107" customFormat="1">
      <c r="A4778" s="108"/>
    </row>
    <row r="4779" spans="1:1" s="107" customFormat="1">
      <c r="A4779" s="108"/>
    </row>
    <row r="4780" spans="1:1" s="107" customFormat="1">
      <c r="A4780" s="108"/>
    </row>
    <row r="4781" spans="1:1" s="107" customFormat="1">
      <c r="A4781" s="108"/>
    </row>
    <row r="4782" spans="1:1" s="107" customFormat="1">
      <c r="A4782" s="108"/>
    </row>
    <row r="4783" spans="1:1" s="107" customFormat="1">
      <c r="A4783" s="108"/>
    </row>
    <row r="4784" spans="1:1" s="107" customFormat="1">
      <c r="A4784" s="108"/>
    </row>
    <row r="4785" spans="1:1" s="107" customFormat="1">
      <c r="A4785" s="108"/>
    </row>
    <row r="4786" spans="1:1" s="107" customFormat="1">
      <c r="A4786" s="108"/>
    </row>
    <row r="4787" spans="1:1" s="107" customFormat="1">
      <c r="A4787" s="108"/>
    </row>
    <row r="4788" spans="1:1" s="107" customFormat="1">
      <c r="A4788" s="108"/>
    </row>
    <row r="4789" spans="1:1" s="107" customFormat="1">
      <c r="A4789" s="108"/>
    </row>
    <row r="4790" spans="1:1" s="107" customFormat="1">
      <c r="A4790" s="108"/>
    </row>
    <row r="4791" spans="1:1" s="107" customFormat="1">
      <c r="A4791" s="108"/>
    </row>
    <row r="4792" spans="1:1" s="107" customFormat="1">
      <c r="A4792" s="108"/>
    </row>
    <row r="4793" spans="1:1" s="107" customFormat="1">
      <c r="A4793" s="108"/>
    </row>
    <row r="4794" spans="1:1" s="107" customFormat="1">
      <c r="A4794" s="108"/>
    </row>
    <row r="4795" spans="1:1" s="107" customFormat="1">
      <c r="A4795" s="108"/>
    </row>
    <row r="4796" spans="1:1" s="107" customFormat="1">
      <c r="A4796" s="108"/>
    </row>
    <row r="4797" spans="1:1" s="107" customFormat="1">
      <c r="A4797" s="108"/>
    </row>
    <row r="4798" spans="1:1" s="107" customFormat="1">
      <c r="A4798" s="108"/>
    </row>
    <row r="4799" spans="1:1" s="107" customFormat="1">
      <c r="A4799" s="108"/>
    </row>
    <row r="4800" spans="1:1" s="107" customFormat="1">
      <c r="A4800" s="108"/>
    </row>
    <row r="4801" spans="1:1" s="107" customFormat="1">
      <c r="A4801" s="108"/>
    </row>
    <row r="4802" spans="1:1" s="107" customFormat="1">
      <c r="A4802" s="108"/>
    </row>
    <row r="4803" spans="1:1" s="107" customFormat="1">
      <c r="A4803" s="108"/>
    </row>
    <row r="4804" spans="1:1" s="107" customFormat="1">
      <c r="A4804" s="108"/>
    </row>
    <row r="4805" spans="1:1" s="107" customFormat="1">
      <c r="A4805" s="108"/>
    </row>
    <row r="4806" spans="1:1" s="107" customFormat="1">
      <c r="A4806" s="108"/>
    </row>
    <row r="4807" spans="1:1" s="107" customFormat="1">
      <c r="A4807" s="108"/>
    </row>
    <row r="4808" spans="1:1" s="107" customFormat="1">
      <c r="A4808" s="108"/>
    </row>
    <row r="4809" spans="1:1" s="107" customFormat="1">
      <c r="A4809" s="108"/>
    </row>
    <row r="4810" spans="1:1" s="107" customFormat="1">
      <c r="A4810" s="108"/>
    </row>
    <row r="4811" spans="1:1" s="107" customFormat="1">
      <c r="A4811" s="108"/>
    </row>
    <row r="4812" spans="1:1" s="107" customFormat="1">
      <c r="A4812" s="108"/>
    </row>
    <row r="4813" spans="1:1" s="107" customFormat="1">
      <c r="A4813" s="108"/>
    </row>
    <row r="4814" spans="1:1" s="107" customFormat="1">
      <c r="A4814" s="108"/>
    </row>
    <row r="4815" spans="1:1" s="107" customFormat="1">
      <c r="A4815" s="108"/>
    </row>
    <row r="4816" spans="1:1" s="107" customFormat="1">
      <c r="A4816" s="108"/>
    </row>
    <row r="4817" spans="1:1" s="107" customFormat="1">
      <c r="A4817" s="108"/>
    </row>
    <row r="4818" spans="1:1" s="107" customFormat="1">
      <c r="A4818" s="108"/>
    </row>
    <row r="4819" spans="1:1" s="107" customFormat="1">
      <c r="A4819" s="108"/>
    </row>
    <row r="4820" spans="1:1" s="107" customFormat="1">
      <c r="A4820" s="108"/>
    </row>
    <row r="4821" spans="1:1" s="107" customFormat="1">
      <c r="A4821" s="108"/>
    </row>
    <row r="4822" spans="1:1" s="107" customFormat="1">
      <c r="A4822" s="108"/>
    </row>
    <row r="4823" spans="1:1" s="107" customFormat="1">
      <c r="A4823" s="108"/>
    </row>
    <row r="4824" spans="1:1" s="107" customFormat="1">
      <c r="A4824" s="108"/>
    </row>
    <row r="4825" spans="1:1" s="107" customFormat="1">
      <c r="A4825" s="108"/>
    </row>
    <row r="4826" spans="1:1" s="107" customFormat="1">
      <c r="A4826" s="108"/>
    </row>
    <row r="4827" spans="1:1" s="107" customFormat="1">
      <c r="A4827" s="108"/>
    </row>
    <row r="4828" spans="1:1" s="107" customFormat="1">
      <c r="A4828" s="108"/>
    </row>
    <row r="4829" spans="1:1" s="107" customFormat="1">
      <c r="A4829" s="108"/>
    </row>
    <row r="4830" spans="1:1" s="107" customFormat="1">
      <c r="A4830" s="108"/>
    </row>
    <row r="4831" spans="1:1" s="107" customFormat="1">
      <c r="A4831" s="108"/>
    </row>
    <row r="4832" spans="1:1" s="107" customFormat="1">
      <c r="A4832" s="108"/>
    </row>
    <row r="4833" spans="1:1" s="107" customFormat="1">
      <c r="A4833" s="108"/>
    </row>
    <row r="4834" spans="1:1" s="107" customFormat="1">
      <c r="A4834" s="108"/>
    </row>
    <row r="4835" spans="1:1" s="107" customFormat="1">
      <c r="A4835" s="108"/>
    </row>
    <row r="4836" spans="1:1" s="107" customFormat="1">
      <c r="A4836" s="108"/>
    </row>
    <row r="4837" spans="1:1" s="107" customFormat="1">
      <c r="A4837" s="108"/>
    </row>
    <row r="4838" spans="1:1" s="107" customFormat="1">
      <c r="A4838" s="108"/>
    </row>
    <row r="4839" spans="1:1" s="107" customFormat="1">
      <c r="A4839" s="108"/>
    </row>
    <row r="4840" spans="1:1" s="107" customFormat="1">
      <c r="A4840" s="108"/>
    </row>
    <row r="4841" spans="1:1" s="107" customFormat="1">
      <c r="A4841" s="108"/>
    </row>
    <row r="4842" spans="1:1" s="107" customFormat="1">
      <c r="A4842" s="108"/>
    </row>
    <row r="4843" spans="1:1" s="107" customFormat="1">
      <c r="A4843" s="108"/>
    </row>
    <row r="4844" spans="1:1" s="107" customFormat="1">
      <c r="A4844" s="108"/>
    </row>
    <row r="4845" spans="1:1" s="107" customFormat="1">
      <c r="A4845" s="108"/>
    </row>
    <row r="4846" spans="1:1" s="107" customFormat="1">
      <c r="A4846" s="108"/>
    </row>
    <row r="4847" spans="1:1" s="107" customFormat="1">
      <c r="A4847" s="108"/>
    </row>
    <row r="4848" spans="1:1" s="107" customFormat="1">
      <c r="A4848" s="108"/>
    </row>
    <row r="4849" spans="1:1" s="107" customFormat="1">
      <c r="A4849" s="108"/>
    </row>
    <row r="4850" spans="1:1" s="107" customFormat="1">
      <c r="A4850" s="108"/>
    </row>
    <row r="4851" spans="1:1" s="107" customFormat="1">
      <c r="A4851" s="108"/>
    </row>
    <row r="4852" spans="1:1" s="107" customFormat="1">
      <c r="A4852" s="108"/>
    </row>
    <row r="4853" spans="1:1" s="107" customFormat="1">
      <c r="A4853" s="108"/>
    </row>
    <row r="4854" spans="1:1" s="107" customFormat="1">
      <c r="A4854" s="108"/>
    </row>
    <row r="4855" spans="1:1" s="107" customFormat="1">
      <c r="A4855" s="108"/>
    </row>
    <row r="4856" spans="1:1" s="107" customFormat="1">
      <c r="A4856" s="108"/>
    </row>
    <row r="4857" spans="1:1" s="107" customFormat="1">
      <c r="A4857" s="108"/>
    </row>
    <row r="4858" spans="1:1" s="107" customFormat="1">
      <c r="A4858" s="108"/>
    </row>
    <row r="4859" spans="1:1" s="107" customFormat="1">
      <c r="A4859" s="108"/>
    </row>
    <row r="4860" spans="1:1" s="107" customFormat="1">
      <c r="A4860" s="108"/>
    </row>
    <row r="4861" spans="1:1" s="107" customFormat="1">
      <c r="A4861" s="108"/>
    </row>
    <row r="4862" spans="1:1" s="107" customFormat="1">
      <c r="A4862" s="108"/>
    </row>
    <row r="4863" spans="1:1" s="107" customFormat="1">
      <c r="A4863" s="108"/>
    </row>
    <row r="4864" spans="1:1" s="107" customFormat="1">
      <c r="A4864" s="108"/>
    </row>
    <row r="4865" spans="1:1" s="107" customFormat="1">
      <c r="A4865" s="108"/>
    </row>
    <row r="4866" spans="1:1" s="107" customFormat="1">
      <c r="A4866" s="108"/>
    </row>
    <row r="4867" spans="1:1" s="107" customFormat="1">
      <c r="A4867" s="108"/>
    </row>
    <row r="4868" spans="1:1" s="107" customFormat="1">
      <c r="A4868" s="108"/>
    </row>
    <row r="4869" spans="1:1" s="107" customFormat="1">
      <c r="A4869" s="108"/>
    </row>
    <row r="4870" spans="1:1" s="107" customFormat="1">
      <c r="A4870" s="108"/>
    </row>
    <row r="4871" spans="1:1" s="107" customFormat="1">
      <c r="A4871" s="108"/>
    </row>
    <row r="4872" spans="1:1" s="107" customFormat="1">
      <c r="A4872" s="108"/>
    </row>
    <row r="4873" spans="1:1" s="107" customFormat="1">
      <c r="A4873" s="108"/>
    </row>
    <row r="4874" spans="1:1" s="107" customFormat="1">
      <c r="A4874" s="108"/>
    </row>
    <row r="4875" spans="1:1" s="107" customFormat="1">
      <c r="A4875" s="108"/>
    </row>
    <row r="4876" spans="1:1" s="107" customFormat="1">
      <c r="A4876" s="108"/>
    </row>
    <row r="4877" spans="1:1" s="107" customFormat="1">
      <c r="A4877" s="108"/>
    </row>
    <row r="4878" spans="1:1" s="107" customFormat="1">
      <c r="A4878" s="108"/>
    </row>
    <row r="4879" spans="1:1" s="107" customFormat="1">
      <c r="A4879" s="108"/>
    </row>
    <row r="4880" spans="1:1" s="107" customFormat="1">
      <c r="A4880" s="108"/>
    </row>
    <row r="4881" spans="1:1" s="107" customFormat="1">
      <c r="A4881" s="108"/>
    </row>
    <row r="4882" spans="1:1" s="107" customFormat="1">
      <c r="A4882" s="108"/>
    </row>
    <row r="4883" spans="1:1" s="107" customFormat="1">
      <c r="A4883" s="108"/>
    </row>
    <row r="4884" spans="1:1" s="107" customFormat="1">
      <c r="A4884" s="108"/>
    </row>
    <row r="4885" spans="1:1" s="107" customFormat="1">
      <c r="A4885" s="108"/>
    </row>
    <row r="4886" spans="1:1" s="107" customFormat="1">
      <c r="A4886" s="108"/>
    </row>
    <row r="4887" spans="1:1" s="107" customFormat="1">
      <c r="A4887" s="108"/>
    </row>
    <row r="4888" spans="1:1" s="107" customFormat="1">
      <c r="A4888" s="108"/>
    </row>
    <row r="4889" spans="1:1" s="107" customFormat="1">
      <c r="A4889" s="108"/>
    </row>
    <row r="4890" spans="1:1" s="107" customFormat="1">
      <c r="A4890" s="108"/>
    </row>
    <row r="4891" spans="1:1" s="107" customFormat="1">
      <c r="A4891" s="108"/>
    </row>
    <row r="4892" spans="1:1" s="107" customFormat="1">
      <c r="A4892" s="108"/>
    </row>
    <row r="4893" spans="1:1" s="107" customFormat="1">
      <c r="A4893" s="108"/>
    </row>
    <row r="4894" spans="1:1" s="107" customFormat="1">
      <c r="A4894" s="108"/>
    </row>
    <row r="4895" spans="1:1" s="107" customFormat="1">
      <c r="A4895" s="108"/>
    </row>
    <row r="4896" spans="1:1" s="107" customFormat="1">
      <c r="A4896" s="108"/>
    </row>
    <row r="4897" spans="1:1" s="107" customFormat="1">
      <c r="A4897" s="108"/>
    </row>
    <row r="4898" spans="1:1" s="107" customFormat="1">
      <c r="A4898" s="108"/>
    </row>
    <row r="4899" spans="1:1" s="107" customFormat="1">
      <c r="A4899" s="108"/>
    </row>
    <row r="4900" spans="1:1" s="107" customFormat="1">
      <c r="A4900" s="108"/>
    </row>
    <row r="4901" spans="1:1" s="107" customFormat="1">
      <c r="A4901" s="108"/>
    </row>
    <row r="4902" spans="1:1" s="107" customFormat="1">
      <c r="A4902" s="108"/>
    </row>
    <row r="4903" spans="1:1" s="107" customFormat="1">
      <c r="A4903" s="108"/>
    </row>
    <row r="4904" spans="1:1" s="107" customFormat="1">
      <c r="A4904" s="108"/>
    </row>
    <row r="4905" spans="1:1" s="107" customFormat="1">
      <c r="A4905" s="108"/>
    </row>
    <row r="4906" spans="1:1" s="107" customFormat="1">
      <c r="A4906" s="108"/>
    </row>
    <row r="4907" spans="1:1" s="107" customFormat="1">
      <c r="A4907" s="108"/>
    </row>
    <row r="4908" spans="1:1" s="107" customFormat="1">
      <c r="A4908" s="108"/>
    </row>
    <row r="4909" spans="1:1" s="107" customFormat="1">
      <c r="A4909" s="108"/>
    </row>
    <row r="4910" spans="1:1" s="107" customFormat="1">
      <c r="A4910" s="108"/>
    </row>
    <row r="4911" spans="1:1" s="107" customFormat="1">
      <c r="A4911" s="108"/>
    </row>
    <row r="4912" spans="1:1" s="107" customFormat="1">
      <c r="A4912" s="108"/>
    </row>
    <row r="4913" spans="1:1" s="107" customFormat="1">
      <c r="A4913" s="108"/>
    </row>
    <row r="4914" spans="1:1" s="107" customFormat="1">
      <c r="A4914" s="108"/>
    </row>
    <row r="4915" spans="1:1" s="107" customFormat="1">
      <c r="A4915" s="108"/>
    </row>
    <row r="4916" spans="1:1" s="107" customFormat="1">
      <c r="A4916" s="108"/>
    </row>
    <row r="4917" spans="1:1" s="107" customFormat="1">
      <c r="A4917" s="108"/>
    </row>
    <row r="4918" spans="1:1" s="107" customFormat="1">
      <c r="A4918" s="108"/>
    </row>
    <row r="4919" spans="1:1" s="107" customFormat="1">
      <c r="A4919" s="108"/>
    </row>
    <row r="4920" spans="1:1" s="107" customFormat="1">
      <c r="A4920" s="108"/>
    </row>
    <row r="4921" spans="1:1" s="107" customFormat="1">
      <c r="A4921" s="108"/>
    </row>
    <row r="4922" spans="1:1" s="107" customFormat="1">
      <c r="A4922" s="108"/>
    </row>
    <row r="4923" spans="1:1" s="107" customFormat="1">
      <c r="A4923" s="108"/>
    </row>
    <row r="4924" spans="1:1" s="107" customFormat="1">
      <c r="A4924" s="108"/>
    </row>
    <row r="4925" spans="1:1" s="107" customFormat="1">
      <c r="A4925" s="108"/>
    </row>
    <row r="4926" spans="1:1" s="107" customFormat="1">
      <c r="A4926" s="108"/>
    </row>
    <row r="4927" spans="1:1" s="107" customFormat="1">
      <c r="A4927" s="108"/>
    </row>
    <row r="4928" spans="1:1" s="107" customFormat="1">
      <c r="A4928" s="108"/>
    </row>
    <row r="4929" spans="1:1" s="107" customFormat="1">
      <c r="A4929" s="108"/>
    </row>
    <row r="4930" spans="1:1" s="107" customFormat="1">
      <c r="A4930" s="108"/>
    </row>
    <row r="4931" spans="1:1" s="107" customFormat="1">
      <c r="A4931" s="108"/>
    </row>
    <row r="4932" spans="1:1" s="107" customFormat="1">
      <c r="A4932" s="108"/>
    </row>
    <row r="4933" spans="1:1" s="107" customFormat="1">
      <c r="A4933" s="108"/>
    </row>
    <row r="4934" spans="1:1" s="107" customFormat="1">
      <c r="A4934" s="108"/>
    </row>
    <row r="4935" spans="1:1" s="107" customFormat="1">
      <c r="A4935" s="108"/>
    </row>
    <row r="4936" spans="1:1" s="107" customFormat="1">
      <c r="A4936" s="108"/>
    </row>
    <row r="4937" spans="1:1" s="107" customFormat="1">
      <c r="A4937" s="108"/>
    </row>
    <row r="4938" spans="1:1" s="107" customFormat="1">
      <c r="A4938" s="108"/>
    </row>
    <row r="4939" spans="1:1" s="107" customFormat="1">
      <c r="A4939" s="108"/>
    </row>
    <row r="4940" spans="1:1" s="107" customFormat="1">
      <c r="A4940" s="108"/>
    </row>
    <row r="4941" spans="1:1" s="107" customFormat="1">
      <c r="A4941" s="108"/>
    </row>
    <row r="4942" spans="1:1" s="107" customFormat="1">
      <c r="A4942" s="108"/>
    </row>
    <row r="4943" spans="1:1" s="107" customFormat="1">
      <c r="A4943" s="108"/>
    </row>
    <row r="4944" spans="1:1" s="107" customFormat="1">
      <c r="A4944" s="108"/>
    </row>
    <row r="4945" spans="1:1" s="107" customFormat="1">
      <c r="A4945" s="108"/>
    </row>
    <row r="4946" spans="1:1" s="107" customFormat="1">
      <c r="A4946" s="108"/>
    </row>
    <row r="4947" spans="1:1" s="107" customFormat="1">
      <c r="A4947" s="108"/>
    </row>
    <row r="4948" spans="1:1" s="107" customFormat="1">
      <c r="A4948" s="108"/>
    </row>
    <row r="4949" spans="1:1" s="107" customFormat="1">
      <c r="A4949" s="108"/>
    </row>
    <row r="4950" spans="1:1" s="107" customFormat="1">
      <c r="A4950" s="108"/>
    </row>
    <row r="4951" spans="1:1" s="107" customFormat="1">
      <c r="A4951" s="108"/>
    </row>
    <row r="4952" spans="1:1" s="107" customFormat="1">
      <c r="A4952" s="108"/>
    </row>
    <row r="4953" spans="1:1" s="107" customFormat="1">
      <c r="A4953" s="108"/>
    </row>
    <row r="4954" spans="1:1" s="107" customFormat="1">
      <c r="A4954" s="108"/>
    </row>
    <row r="4955" spans="1:1" s="107" customFormat="1">
      <c r="A4955" s="108"/>
    </row>
    <row r="4956" spans="1:1" s="107" customFormat="1">
      <c r="A4956" s="108"/>
    </row>
    <row r="4957" spans="1:1" s="107" customFormat="1">
      <c r="A4957" s="108"/>
    </row>
    <row r="4958" spans="1:1" s="107" customFormat="1">
      <c r="A4958" s="108"/>
    </row>
    <row r="4959" spans="1:1" s="107" customFormat="1">
      <c r="A4959" s="108"/>
    </row>
    <row r="4960" spans="1:1" s="107" customFormat="1">
      <c r="A4960" s="108"/>
    </row>
    <row r="4961" spans="1:1" s="107" customFormat="1">
      <c r="A4961" s="108"/>
    </row>
    <row r="4962" spans="1:1" s="107" customFormat="1">
      <c r="A4962" s="108"/>
    </row>
    <row r="4963" spans="1:1" s="107" customFormat="1">
      <c r="A4963" s="108"/>
    </row>
    <row r="4964" spans="1:1" s="107" customFormat="1">
      <c r="A4964" s="108"/>
    </row>
    <row r="4965" spans="1:1" s="107" customFormat="1">
      <c r="A4965" s="108"/>
    </row>
    <row r="4966" spans="1:1" s="107" customFormat="1">
      <c r="A4966" s="108"/>
    </row>
    <row r="4967" spans="1:1" s="107" customFormat="1">
      <c r="A4967" s="108"/>
    </row>
    <row r="4968" spans="1:1" s="107" customFormat="1">
      <c r="A4968" s="108"/>
    </row>
    <row r="4969" spans="1:1" s="107" customFormat="1">
      <c r="A4969" s="108"/>
    </row>
    <row r="4970" spans="1:1" s="107" customFormat="1">
      <c r="A4970" s="108"/>
    </row>
    <row r="4971" spans="1:1" s="107" customFormat="1">
      <c r="A4971" s="108"/>
    </row>
    <row r="4972" spans="1:1" s="107" customFormat="1">
      <c r="A4972" s="108"/>
    </row>
    <row r="4973" spans="1:1" s="107" customFormat="1">
      <c r="A4973" s="108"/>
    </row>
    <row r="4974" spans="1:1" s="107" customFormat="1">
      <c r="A4974" s="108"/>
    </row>
    <row r="4975" spans="1:1" s="107" customFormat="1">
      <c r="A4975" s="108"/>
    </row>
    <row r="4976" spans="1:1" s="107" customFormat="1">
      <c r="A4976" s="108"/>
    </row>
    <row r="4977" spans="1:1" s="107" customFormat="1">
      <c r="A4977" s="108"/>
    </row>
    <row r="4978" spans="1:1" s="107" customFormat="1">
      <c r="A4978" s="108"/>
    </row>
    <row r="4979" spans="1:1" s="107" customFormat="1">
      <c r="A4979" s="108"/>
    </row>
    <row r="4980" spans="1:1" s="107" customFormat="1">
      <c r="A4980" s="108"/>
    </row>
    <row r="4981" spans="1:1" s="107" customFormat="1">
      <c r="A4981" s="108"/>
    </row>
    <row r="4982" spans="1:1" s="107" customFormat="1">
      <c r="A4982" s="108"/>
    </row>
    <row r="4983" spans="1:1" s="107" customFormat="1">
      <c r="A4983" s="108"/>
    </row>
    <row r="4984" spans="1:1" s="107" customFormat="1">
      <c r="A4984" s="108"/>
    </row>
    <row r="4985" spans="1:1" s="107" customFormat="1">
      <c r="A4985" s="108"/>
    </row>
    <row r="4986" spans="1:1" s="107" customFormat="1">
      <c r="A4986" s="108"/>
    </row>
    <row r="4987" spans="1:1" s="107" customFormat="1">
      <c r="A4987" s="108"/>
    </row>
    <row r="4988" spans="1:1" s="107" customFormat="1">
      <c r="A4988" s="108"/>
    </row>
    <row r="4989" spans="1:1" s="107" customFormat="1">
      <c r="A4989" s="108"/>
    </row>
    <row r="4990" spans="1:1" s="107" customFormat="1">
      <c r="A4990" s="108"/>
    </row>
    <row r="4991" spans="1:1" s="107" customFormat="1">
      <c r="A4991" s="108"/>
    </row>
    <row r="4992" spans="1:1" s="107" customFormat="1">
      <c r="A4992" s="108"/>
    </row>
    <row r="4993" spans="1:1" s="107" customFormat="1">
      <c r="A4993" s="108"/>
    </row>
    <row r="4994" spans="1:1" s="107" customFormat="1">
      <c r="A4994" s="108"/>
    </row>
    <row r="4995" spans="1:1" s="107" customFormat="1">
      <c r="A4995" s="108"/>
    </row>
    <row r="4996" spans="1:1" s="107" customFormat="1">
      <c r="A4996" s="108"/>
    </row>
    <row r="4997" spans="1:1" s="107" customFormat="1">
      <c r="A4997" s="108"/>
    </row>
    <row r="4998" spans="1:1" s="107" customFormat="1">
      <c r="A4998" s="108"/>
    </row>
    <row r="4999" spans="1:1" s="107" customFormat="1">
      <c r="A4999" s="108"/>
    </row>
    <row r="5000" spans="1:1" s="107" customFormat="1">
      <c r="A5000" s="108"/>
    </row>
    <row r="5001" spans="1:1" s="107" customFormat="1">
      <c r="A5001" s="108"/>
    </row>
    <row r="5002" spans="1:1" s="107" customFormat="1">
      <c r="A5002" s="108"/>
    </row>
    <row r="5003" spans="1:1" s="107" customFormat="1">
      <c r="A5003" s="108"/>
    </row>
    <row r="5004" spans="1:1" s="107" customFormat="1">
      <c r="A5004" s="108"/>
    </row>
    <row r="5005" spans="1:1" s="107" customFormat="1">
      <c r="A5005" s="108"/>
    </row>
    <row r="5006" spans="1:1" s="107" customFormat="1">
      <c r="A5006" s="108"/>
    </row>
    <row r="5007" spans="1:1" s="107" customFormat="1">
      <c r="A5007" s="108"/>
    </row>
    <row r="5008" spans="1:1" s="107" customFormat="1">
      <c r="A5008" s="108"/>
    </row>
    <row r="5009" spans="1:1" s="107" customFormat="1">
      <c r="A5009" s="108"/>
    </row>
    <row r="5010" spans="1:1" s="107" customFormat="1">
      <c r="A5010" s="108"/>
    </row>
    <row r="5011" spans="1:1" s="107" customFormat="1">
      <c r="A5011" s="108"/>
    </row>
    <row r="5012" spans="1:1" s="107" customFormat="1">
      <c r="A5012" s="108"/>
    </row>
    <row r="5013" spans="1:1" s="107" customFormat="1">
      <c r="A5013" s="108"/>
    </row>
    <row r="5014" spans="1:1" s="107" customFormat="1">
      <c r="A5014" s="108"/>
    </row>
    <row r="5015" spans="1:1" s="107" customFormat="1">
      <c r="A5015" s="108"/>
    </row>
    <row r="5016" spans="1:1" s="107" customFormat="1">
      <c r="A5016" s="108"/>
    </row>
    <row r="5017" spans="1:1" s="107" customFormat="1">
      <c r="A5017" s="108"/>
    </row>
    <row r="5018" spans="1:1" s="107" customFormat="1">
      <c r="A5018" s="108"/>
    </row>
    <row r="5019" spans="1:1" s="107" customFormat="1">
      <c r="A5019" s="108"/>
    </row>
    <row r="5020" spans="1:1" s="107" customFormat="1">
      <c r="A5020" s="108"/>
    </row>
    <row r="5021" spans="1:1" s="107" customFormat="1">
      <c r="A5021" s="108"/>
    </row>
    <row r="5022" spans="1:1" s="107" customFormat="1">
      <c r="A5022" s="108"/>
    </row>
    <row r="5023" spans="1:1" s="107" customFormat="1">
      <c r="A5023" s="108"/>
    </row>
    <row r="5024" spans="1:1" s="107" customFormat="1">
      <c r="A5024" s="108"/>
    </row>
    <row r="5025" spans="1:1" s="107" customFormat="1">
      <c r="A5025" s="108"/>
    </row>
    <row r="5026" spans="1:1" s="107" customFormat="1">
      <c r="A5026" s="108"/>
    </row>
    <row r="5027" spans="1:1" s="107" customFormat="1">
      <c r="A5027" s="108"/>
    </row>
    <row r="5028" spans="1:1" s="107" customFormat="1">
      <c r="A5028" s="108"/>
    </row>
    <row r="5029" spans="1:1" s="107" customFormat="1">
      <c r="A5029" s="108"/>
    </row>
    <row r="5030" spans="1:1" s="107" customFormat="1">
      <c r="A5030" s="108"/>
    </row>
    <row r="5031" spans="1:1" s="107" customFormat="1">
      <c r="A5031" s="108"/>
    </row>
    <row r="5032" spans="1:1" s="107" customFormat="1">
      <c r="A5032" s="108"/>
    </row>
    <row r="5033" spans="1:1" s="107" customFormat="1">
      <c r="A5033" s="108"/>
    </row>
    <row r="5034" spans="1:1" s="107" customFormat="1">
      <c r="A5034" s="108"/>
    </row>
    <row r="5035" spans="1:1" s="107" customFormat="1">
      <c r="A5035" s="108"/>
    </row>
    <row r="5036" spans="1:1" s="107" customFormat="1">
      <c r="A5036" s="108"/>
    </row>
    <row r="5037" spans="1:1" s="107" customFormat="1">
      <c r="A5037" s="108"/>
    </row>
    <row r="5038" spans="1:1" s="107" customFormat="1">
      <c r="A5038" s="108"/>
    </row>
    <row r="5039" spans="1:1" s="107" customFormat="1">
      <c r="A5039" s="108"/>
    </row>
    <row r="5040" spans="1:1" s="107" customFormat="1">
      <c r="A5040" s="108"/>
    </row>
    <row r="5041" spans="1:1" s="107" customFormat="1">
      <c r="A5041" s="108"/>
    </row>
    <row r="5042" spans="1:1" s="107" customFormat="1">
      <c r="A5042" s="108"/>
    </row>
    <row r="5043" spans="1:1" s="107" customFormat="1">
      <c r="A5043" s="108"/>
    </row>
    <row r="5044" spans="1:1" s="107" customFormat="1">
      <c r="A5044" s="108"/>
    </row>
    <row r="5045" spans="1:1" s="107" customFormat="1">
      <c r="A5045" s="108"/>
    </row>
    <row r="5046" spans="1:1" s="107" customFormat="1">
      <c r="A5046" s="108"/>
    </row>
    <row r="5047" spans="1:1" s="107" customFormat="1">
      <c r="A5047" s="108"/>
    </row>
    <row r="5048" spans="1:1" s="107" customFormat="1">
      <c r="A5048" s="108"/>
    </row>
    <row r="5049" spans="1:1" s="107" customFormat="1">
      <c r="A5049" s="108"/>
    </row>
    <row r="5050" spans="1:1" s="107" customFormat="1">
      <c r="A5050" s="108"/>
    </row>
    <row r="5051" spans="1:1" s="107" customFormat="1">
      <c r="A5051" s="108"/>
    </row>
    <row r="5052" spans="1:1" s="107" customFormat="1">
      <c r="A5052" s="108"/>
    </row>
    <row r="5053" spans="1:1" s="107" customFormat="1">
      <c r="A5053" s="108"/>
    </row>
    <row r="5054" spans="1:1" s="107" customFormat="1">
      <c r="A5054" s="108"/>
    </row>
    <row r="5055" spans="1:1" s="107" customFormat="1">
      <c r="A5055" s="108"/>
    </row>
    <row r="5056" spans="1:1" s="107" customFormat="1">
      <c r="A5056" s="108"/>
    </row>
    <row r="5057" spans="1:1" s="107" customFormat="1">
      <c r="A5057" s="108"/>
    </row>
    <row r="5058" spans="1:1" s="107" customFormat="1">
      <c r="A5058" s="108"/>
    </row>
    <row r="5059" spans="1:1" s="107" customFormat="1">
      <c r="A5059" s="108"/>
    </row>
    <row r="5060" spans="1:1" s="107" customFormat="1">
      <c r="A5060" s="108"/>
    </row>
    <row r="5061" spans="1:1" s="107" customFormat="1">
      <c r="A5061" s="108"/>
    </row>
    <row r="5062" spans="1:1" s="107" customFormat="1">
      <c r="A5062" s="108"/>
    </row>
    <row r="5063" spans="1:1" s="107" customFormat="1">
      <c r="A5063" s="108"/>
    </row>
    <row r="5064" spans="1:1" s="107" customFormat="1">
      <c r="A5064" s="108"/>
    </row>
    <row r="5065" spans="1:1" s="107" customFormat="1">
      <c r="A5065" s="108"/>
    </row>
    <row r="5066" spans="1:1" s="107" customFormat="1">
      <c r="A5066" s="108"/>
    </row>
    <row r="5067" spans="1:1" s="107" customFormat="1">
      <c r="A5067" s="108"/>
    </row>
    <row r="5068" spans="1:1" s="107" customFormat="1">
      <c r="A5068" s="108"/>
    </row>
    <row r="5069" spans="1:1" s="107" customFormat="1">
      <c r="A5069" s="108"/>
    </row>
    <row r="5070" spans="1:1" s="107" customFormat="1">
      <c r="A5070" s="108"/>
    </row>
    <row r="5071" spans="1:1" s="107" customFormat="1">
      <c r="A5071" s="108"/>
    </row>
    <row r="5072" spans="1:1" s="107" customFormat="1">
      <c r="A5072" s="108"/>
    </row>
    <row r="5073" spans="1:1" s="107" customFormat="1">
      <c r="A5073" s="108"/>
    </row>
    <row r="5074" spans="1:1" s="107" customFormat="1">
      <c r="A5074" s="108"/>
    </row>
    <row r="5075" spans="1:1" s="107" customFormat="1">
      <c r="A5075" s="108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T954"/>
  <sheetViews>
    <sheetView showGridLines="0" zoomScaleNormal="100" workbookViewId="0">
      <pane xSplit="3" ySplit="1" topLeftCell="D2" activePane="bottomRight" state="frozenSplit"/>
      <selection activeCell="L154" sqref="L154"/>
      <selection pane="topRight" activeCell="L154" sqref="L154"/>
      <selection pane="bottomLeft" activeCell="L154" sqref="L154"/>
      <selection pane="bottomRight" activeCell="L154" sqref="L154"/>
    </sheetView>
  </sheetViews>
  <sheetFormatPr defaultRowHeight="15"/>
  <cols>
    <col min="1" max="2" width="3" style="1" customWidth="1"/>
    <col min="3" max="3" width="32.5703125" style="1" customWidth="1"/>
    <col min="4" max="4" width="2.28515625" style="1" customWidth="1"/>
    <col min="5" max="5" width="11" style="1" bestFit="1" customWidth="1"/>
    <col min="6" max="6" width="9" style="1" bestFit="1" customWidth="1"/>
    <col min="7" max="7" width="9.140625" style="1"/>
    <col min="8" max="8" width="30.7109375" style="1" customWidth="1"/>
    <col min="9" max="9" width="30.7109375" style="1" hidden="1" customWidth="1"/>
    <col min="10" max="10" width="10" style="1" hidden="1" customWidth="1"/>
    <col min="11" max="11" width="7.85546875" style="1" hidden="1" customWidth="1"/>
    <col min="12" max="12" width="28.5703125" style="1" customWidth="1"/>
    <col min="13" max="13" width="9.5703125" style="1" bestFit="1" customWidth="1"/>
    <col min="14" max="14" width="10.42578125" style="1" bestFit="1" customWidth="1"/>
    <col min="15" max="15" width="11.5703125" style="1" bestFit="1" customWidth="1"/>
    <col min="16" max="16" width="11.5703125" style="20" bestFit="1" customWidth="1"/>
    <col min="17" max="18" width="11.5703125" style="24" bestFit="1" customWidth="1"/>
  </cols>
  <sheetData>
    <row r="1" spans="1:18" s="14" customFormat="1" ht="15.75" thickBot="1">
      <c r="A1" s="17"/>
      <c r="B1" s="4"/>
      <c r="C1" s="4"/>
      <c r="D1" s="4"/>
      <c r="E1" s="5" t="s">
        <v>15</v>
      </c>
      <c r="F1" s="5" t="s">
        <v>13</v>
      </c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  <c r="P1" s="18" t="s">
        <v>16</v>
      </c>
      <c r="Q1" s="18" t="s">
        <v>32</v>
      </c>
      <c r="R1" s="18" t="s">
        <v>33</v>
      </c>
    </row>
    <row r="2" spans="1:18" ht="15.75" thickTop="1">
      <c r="A2" s="6"/>
      <c r="B2" s="6" t="s">
        <v>29</v>
      </c>
      <c r="C2" s="6"/>
      <c r="D2" s="6"/>
      <c r="E2" s="6"/>
      <c r="F2" s="7"/>
      <c r="G2" s="6"/>
      <c r="H2" s="6"/>
      <c r="I2" s="6"/>
      <c r="J2" s="6"/>
      <c r="K2" s="6"/>
      <c r="L2" s="6"/>
      <c r="M2" s="8"/>
      <c r="N2" s="8"/>
      <c r="O2" s="8">
        <v>0</v>
      </c>
      <c r="P2" s="19"/>
      <c r="Q2" s="22"/>
    </row>
    <row r="3" spans="1:18">
      <c r="A3" s="6"/>
      <c r="B3" s="6"/>
      <c r="C3" s="6" t="s">
        <v>31</v>
      </c>
      <c r="D3" s="6"/>
      <c r="E3" s="6"/>
      <c r="F3" s="7"/>
      <c r="G3" s="6"/>
      <c r="H3" s="6"/>
      <c r="I3" s="6"/>
      <c r="J3" s="6"/>
      <c r="K3" s="6"/>
      <c r="L3" s="6"/>
      <c r="M3" s="8"/>
      <c r="N3" s="8"/>
      <c r="O3" s="8">
        <v>0</v>
      </c>
      <c r="P3" s="19"/>
      <c r="Q3" s="22"/>
    </row>
    <row r="4" spans="1:18">
      <c r="A4" s="9"/>
      <c r="B4" s="9"/>
      <c r="C4" s="9"/>
      <c r="D4" s="9"/>
      <c r="E4" s="9"/>
      <c r="F4" s="10"/>
      <c r="G4" s="9"/>
      <c r="H4" s="9"/>
      <c r="I4" s="9"/>
      <c r="J4" s="9"/>
      <c r="K4" s="15"/>
      <c r="L4" s="9"/>
      <c r="M4" s="11"/>
      <c r="N4" s="11"/>
      <c r="O4" s="11"/>
      <c r="P4" s="21">
        <f>G4*1</f>
        <v>0</v>
      </c>
      <c r="Q4" s="23" t="str">
        <f>IF(ISERROR(VLOOKUP(P4,'Ops - HBS Bank'!$B$1:$B$4999,1,FALSE)),"","X")</f>
        <v/>
      </c>
    </row>
    <row r="5" spans="1:18">
      <c r="A5" s="9"/>
      <c r="B5" s="9"/>
      <c r="C5" s="9"/>
      <c r="D5" s="9"/>
      <c r="E5" s="9"/>
      <c r="F5" s="10"/>
      <c r="G5" s="9"/>
      <c r="H5" s="9"/>
      <c r="I5" s="9"/>
      <c r="J5" s="9"/>
      <c r="K5" s="15"/>
      <c r="L5" s="9"/>
      <c r="M5" s="11"/>
      <c r="N5" s="11"/>
      <c r="O5" s="11"/>
      <c r="P5" s="21">
        <f t="shared" ref="P5:P50" si="0">G5*1</f>
        <v>0</v>
      </c>
      <c r="Q5" s="23" t="str">
        <f>IF(ISERROR(VLOOKUP(P5,'Ops - HBS Bank'!$B$1:$B$4999,1,FALSE)),"","X")</f>
        <v/>
      </c>
    </row>
    <row r="6" spans="1:18">
      <c r="A6" s="9"/>
      <c r="B6" s="9"/>
      <c r="C6" s="9"/>
      <c r="D6" s="9"/>
      <c r="E6" s="9"/>
      <c r="F6" s="10"/>
      <c r="G6" s="9"/>
      <c r="H6" s="9"/>
      <c r="I6" s="9"/>
      <c r="J6" s="9"/>
      <c r="K6" s="15"/>
      <c r="L6" s="9"/>
      <c r="M6" s="11"/>
      <c r="N6" s="11"/>
      <c r="O6" s="11"/>
      <c r="P6" s="21">
        <f t="shared" si="0"/>
        <v>0</v>
      </c>
      <c r="Q6" s="23" t="str">
        <f>IF(ISERROR(VLOOKUP(P6,'Ops - HBS Bank'!$B$1:$B$4999,1,FALSE)),"","X")</f>
        <v/>
      </c>
    </row>
    <row r="7" spans="1:18">
      <c r="A7" s="9"/>
      <c r="B7" s="9"/>
      <c r="C7" s="9"/>
      <c r="D7" s="9"/>
      <c r="E7" s="9"/>
      <c r="F7" s="10"/>
      <c r="G7" s="9"/>
      <c r="H7" s="9"/>
      <c r="I7" s="9"/>
      <c r="J7" s="9"/>
      <c r="K7" s="15"/>
      <c r="L7" s="9"/>
      <c r="M7" s="11"/>
      <c r="N7" s="11"/>
      <c r="O7" s="11"/>
      <c r="P7" s="21">
        <f t="shared" si="0"/>
        <v>0</v>
      </c>
      <c r="Q7" s="23" t="str">
        <f>IF(ISERROR(VLOOKUP(P7,'Ops - HBS Bank'!$B$1:$B$4999,1,FALSE)),"","X")</f>
        <v/>
      </c>
    </row>
    <row r="8" spans="1:18">
      <c r="A8" s="9"/>
      <c r="B8" s="9"/>
      <c r="C8" s="9"/>
      <c r="D8" s="9"/>
      <c r="E8" s="9"/>
      <c r="F8" s="10"/>
      <c r="G8" s="9"/>
      <c r="H8" s="9"/>
      <c r="I8" s="9"/>
      <c r="J8" s="9"/>
      <c r="K8" s="15"/>
      <c r="L8" s="9"/>
      <c r="M8" s="11"/>
      <c r="N8" s="11"/>
      <c r="O8" s="11"/>
      <c r="P8" s="21">
        <f t="shared" si="0"/>
        <v>0</v>
      </c>
      <c r="Q8" s="23" t="str">
        <f>IF(ISERROR(VLOOKUP(P8,'Ops - HBS Bank'!$B$1:$B$4999,1,FALSE)),"","X")</f>
        <v/>
      </c>
    </row>
    <row r="9" spans="1:18">
      <c r="A9" s="9"/>
      <c r="B9" s="9"/>
      <c r="C9" s="9"/>
      <c r="D9" s="9"/>
      <c r="E9" s="9"/>
      <c r="F9" s="10"/>
      <c r="G9" s="9"/>
      <c r="H9" s="9"/>
      <c r="I9" s="9"/>
      <c r="J9" s="9"/>
      <c r="K9" s="15"/>
      <c r="L9" s="9"/>
      <c r="M9" s="11"/>
      <c r="N9" s="11"/>
      <c r="O9" s="11"/>
      <c r="P9" s="21">
        <f t="shared" si="0"/>
        <v>0</v>
      </c>
      <c r="Q9" s="23" t="str">
        <f>IF(ISERROR(VLOOKUP(P9,'Ops - HBS Bank'!$B$1:$B$4999,1,FALSE)),"","X")</f>
        <v/>
      </c>
    </row>
    <row r="10" spans="1:18">
      <c r="A10" s="9"/>
      <c r="B10" s="9"/>
      <c r="C10" s="9"/>
      <c r="D10" s="9"/>
      <c r="E10" s="9"/>
      <c r="F10" s="10"/>
      <c r="G10" s="9"/>
      <c r="H10" s="9"/>
      <c r="I10" s="9"/>
      <c r="J10" s="9"/>
      <c r="K10" s="15"/>
      <c r="L10" s="9"/>
      <c r="M10" s="11"/>
      <c r="N10" s="11"/>
      <c r="O10" s="11"/>
      <c r="P10" s="21">
        <f t="shared" si="0"/>
        <v>0</v>
      </c>
      <c r="Q10" s="23" t="str">
        <f>IF(ISERROR(VLOOKUP(P10,'Ops - HBS Bank'!$B$1:$B$4999,1,FALSE)),"","X")</f>
        <v/>
      </c>
    </row>
    <row r="11" spans="1:18">
      <c r="A11" s="9"/>
      <c r="B11" s="9"/>
      <c r="C11" s="9"/>
      <c r="D11" s="9"/>
      <c r="E11" s="9"/>
      <c r="F11" s="10"/>
      <c r="G11" s="9"/>
      <c r="H11" s="9"/>
      <c r="I11" s="9"/>
      <c r="J11" s="9"/>
      <c r="K11" s="15"/>
      <c r="L11" s="9"/>
      <c r="M11" s="11"/>
      <c r="N11" s="11"/>
      <c r="O11" s="11"/>
      <c r="P11" s="21">
        <f t="shared" si="0"/>
        <v>0</v>
      </c>
      <c r="Q11" s="23" t="str">
        <f>IF(ISERROR(VLOOKUP(P11,'Ops - HBS Bank'!$B$1:$B$4999,1,FALSE)),"","X")</f>
        <v/>
      </c>
    </row>
    <row r="12" spans="1:18">
      <c r="A12" s="9"/>
      <c r="B12" s="9"/>
      <c r="C12" s="9"/>
      <c r="D12" s="9"/>
      <c r="E12" s="9"/>
      <c r="F12" s="10"/>
      <c r="G12" s="9"/>
      <c r="H12" s="9"/>
      <c r="I12" s="9"/>
      <c r="J12" s="9"/>
      <c r="K12" s="15"/>
      <c r="L12" s="9"/>
      <c r="M12" s="11"/>
      <c r="N12" s="11"/>
      <c r="O12" s="11"/>
      <c r="P12" s="21">
        <f t="shared" si="0"/>
        <v>0</v>
      </c>
      <c r="Q12" s="23" t="str">
        <f>IF(ISERROR(VLOOKUP(P12,'Ops - HBS Bank'!$B$1:$B$4999,1,FALSE)),"","X")</f>
        <v/>
      </c>
    </row>
    <row r="13" spans="1:18">
      <c r="A13" s="9"/>
      <c r="B13" s="9"/>
      <c r="C13" s="9"/>
      <c r="D13" s="9"/>
      <c r="E13" s="9"/>
      <c r="F13" s="10"/>
      <c r="G13" s="9"/>
      <c r="H13" s="9"/>
      <c r="I13" s="9"/>
      <c r="J13" s="9"/>
      <c r="K13" s="15"/>
      <c r="L13" s="9"/>
      <c r="M13" s="11"/>
      <c r="N13" s="11"/>
      <c r="O13" s="11"/>
      <c r="P13" s="21">
        <f t="shared" si="0"/>
        <v>0</v>
      </c>
      <c r="Q13" s="23" t="str">
        <f>IF(ISERROR(VLOOKUP(P13,'Ops - HBS Bank'!$B$1:$B$4999,1,FALSE)),"","X")</f>
        <v/>
      </c>
    </row>
    <row r="14" spans="1:18">
      <c r="A14" s="9"/>
      <c r="B14" s="9"/>
      <c r="C14" s="9"/>
      <c r="D14" s="9"/>
      <c r="E14" s="9"/>
      <c r="F14" s="10"/>
      <c r="G14" s="9"/>
      <c r="H14" s="9"/>
      <c r="I14" s="9"/>
      <c r="J14" s="9"/>
      <c r="K14" s="15"/>
      <c r="L14" s="9"/>
      <c r="M14" s="11"/>
      <c r="N14" s="11"/>
      <c r="O14" s="11"/>
      <c r="P14" s="21">
        <f t="shared" si="0"/>
        <v>0</v>
      </c>
      <c r="Q14" s="23" t="str">
        <f>IF(ISERROR(VLOOKUP(P14,'Ops - HBS Bank'!$B$1:$B$4999,1,FALSE)),"","X")</f>
        <v/>
      </c>
    </row>
    <row r="15" spans="1:18">
      <c r="A15" s="9"/>
      <c r="B15" s="9"/>
      <c r="C15" s="9"/>
      <c r="D15" s="9"/>
      <c r="E15" s="9"/>
      <c r="F15" s="10"/>
      <c r="G15" s="9"/>
      <c r="H15" s="9"/>
      <c r="I15" s="9"/>
      <c r="J15" s="9"/>
      <c r="K15" s="15"/>
      <c r="L15" s="9"/>
      <c r="M15" s="11"/>
      <c r="N15" s="11"/>
      <c r="O15" s="11"/>
      <c r="P15" s="21">
        <f t="shared" si="0"/>
        <v>0</v>
      </c>
      <c r="Q15" s="23" t="str">
        <f>IF(ISERROR(VLOOKUP(P15,'Ops - HBS Bank'!$B$1:$B$4999,1,FALSE)),"","X")</f>
        <v/>
      </c>
    </row>
    <row r="16" spans="1:18">
      <c r="A16" s="9"/>
      <c r="B16" s="9"/>
      <c r="C16" s="9"/>
      <c r="D16" s="9"/>
      <c r="E16" s="9"/>
      <c r="F16" s="10"/>
      <c r="G16" s="9"/>
      <c r="H16" s="9"/>
      <c r="I16" s="9"/>
      <c r="J16" s="9"/>
      <c r="K16" s="15"/>
      <c r="L16" s="9"/>
      <c r="M16" s="11"/>
      <c r="N16" s="11"/>
      <c r="O16" s="11"/>
      <c r="P16" s="21">
        <f t="shared" si="0"/>
        <v>0</v>
      </c>
      <c r="Q16" s="23" t="str">
        <f>IF(ISERROR(VLOOKUP(P16,'Ops - HBS Bank'!$B$1:$B$4999,1,FALSE)),"","X")</f>
        <v/>
      </c>
    </row>
    <row r="17" spans="1:17">
      <c r="A17" s="9"/>
      <c r="B17" s="9"/>
      <c r="C17" s="9"/>
      <c r="D17" s="9"/>
      <c r="E17" s="9"/>
      <c r="F17" s="10"/>
      <c r="G17" s="9"/>
      <c r="H17" s="9"/>
      <c r="I17" s="9"/>
      <c r="J17" s="9"/>
      <c r="K17" s="15"/>
      <c r="L17" s="9"/>
      <c r="M17" s="11"/>
      <c r="N17" s="11"/>
      <c r="O17" s="11"/>
      <c r="P17" s="21">
        <f t="shared" si="0"/>
        <v>0</v>
      </c>
      <c r="Q17" s="23" t="str">
        <f>IF(ISERROR(VLOOKUP(P17,'Ops - HBS Bank'!$B$1:$B$4999,1,FALSE)),"","X")</f>
        <v/>
      </c>
    </row>
    <row r="18" spans="1:17">
      <c r="A18" s="9"/>
      <c r="B18" s="9"/>
      <c r="C18" s="9"/>
      <c r="D18" s="9"/>
      <c r="E18" s="9"/>
      <c r="F18" s="10"/>
      <c r="G18" s="9"/>
      <c r="H18" s="9"/>
      <c r="I18" s="9"/>
      <c r="J18" s="9"/>
      <c r="K18" s="15"/>
      <c r="L18" s="9"/>
      <c r="M18" s="11"/>
      <c r="N18" s="11"/>
      <c r="O18" s="11"/>
      <c r="P18" s="21">
        <f t="shared" si="0"/>
        <v>0</v>
      </c>
      <c r="Q18" s="23" t="str">
        <f>IF(ISERROR(VLOOKUP(P18,'Ops - HBS Bank'!$B$1:$B$4999,1,FALSE)),"","X")</f>
        <v/>
      </c>
    </row>
    <row r="19" spans="1:17">
      <c r="A19" s="9"/>
      <c r="B19" s="9"/>
      <c r="C19" s="9"/>
      <c r="D19" s="9"/>
      <c r="E19" s="9"/>
      <c r="F19" s="10"/>
      <c r="G19" s="9"/>
      <c r="H19" s="9"/>
      <c r="I19" s="9"/>
      <c r="J19" s="9"/>
      <c r="K19" s="15"/>
      <c r="L19" s="9"/>
      <c r="M19" s="11"/>
      <c r="N19" s="11"/>
      <c r="O19" s="11"/>
      <c r="P19" s="21">
        <f t="shared" si="0"/>
        <v>0</v>
      </c>
      <c r="Q19" s="23" t="str">
        <f>IF(ISERROR(VLOOKUP(P19,'Ops - HBS Bank'!$B$1:$B$4999,1,FALSE)),"","X")</f>
        <v/>
      </c>
    </row>
    <row r="20" spans="1:17">
      <c r="A20" s="9"/>
      <c r="B20" s="9"/>
      <c r="C20" s="9"/>
      <c r="D20" s="9"/>
      <c r="E20" s="9"/>
      <c r="F20" s="10"/>
      <c r="G20" s="9"/>
      <c r="H20" s="9"/>
      <c r="I20" s="9"/>
      <c r="J20" s="9"/>
      <c r="K20" s="15"/>
      <c r="L20" s="9"/>
      <c r="M20" s="11"/>
      <c r="N20" s="11"/>
      <c r="O20" s="11"/>
      <c r="P20" s="21">
        <f t="shared" si="0"/>
        <v>0</v>
      </c>
      <c r="Q20" s="23" t="str">
        <f>IF(ISERROR(VLOOKUP(P20,'Ops - HBS Bank'!$B$1:$B$4999,1,FALSE)),"","X")</f>
        <v/>
      </c>
    </row>
    <row r="21" spans="1:17">
      <c r="A21" s="9"/>
      <c r="B21" s="9"/>
      <c r="C21" s="9"/>
      <c r="D21" s="9"/>
      <c r="E21" s="9"/>
      <c r="F21" s="10"/>
      <c r="G21" s="9"/>
      <c r="H21" s="9"/>
      <c r="I21" s="9"/>
      <c r="J21" s="9"/>
      <c r="K21" s="15"/>
      <c r="L21" s="9"/>
      <c r="M21" s="11"/>
      <c r="N21" s="11"/>
      <c r="O21" s="11"/>
      <c r="P21" s="21">
        <f t="shared" si="0"/>
        <v>0</v>
      </c>
      <c r="Q21" s="23" t="str">
        <f>IF(ISERROR(VLOOKUP(P21,'Ops - HBS Bank'!$B$1:$B$4999,1,FALSE)),"","X")</f>
        <v/>
      </c>
    </row>
    <row r="22" spans="1:17">
      <c r="A22" s="9"/>
      <c r="B22" s="9"/>
      <c r="C22" s="9"/>
      <c r="D22" s="9"/>
      <c r="E22" s="9"/>
      <c r="F22" s="10"/>
      <c r="G22" s="9"/>
      <c r="H22" s="9"/>
      <c r="I22" s="9"/>
      <c r="J22" s="9"/>
      <c r="K22" s="15"/>
      <c r="L22" s="9"/>
      <c r="M22" s="11"/>
      <c r="N22" s="11"/>
      <c r="O22" s="11"/>
      <c r="P22" s="21">
        <f t="shared" si="0"/>
        <v>0</v>
      </c>
      <c r="Q22" s="23" t="str">
        <f>IF(ISERROR(VLOOKUP(P22,'Ops - HBS Bank'!$B$1:$B$4999,1,FALSE)),"","X")</f>
        <v/>
      </c>
    </row>
    <row r="23" spans="1:17">
      <c r="A23" s="9"/>
      <c r="B23" s="9"/>
      <c r="C23" s="9"/>
      <c r="D23" s="9"/>
      <c r="E23" s="9"/>
      <c r="F23" s="10"/>
      <c r="G23" s="9"/>
      <c r="H23" s="9"/>
      <c r="I23" s="9"/>
      <c r="J23" s="9"/>
      <c r="K23" s="15"/>
      <c r="L23" s="9"/>
      <c r="M23" s="11"/>
      <c r="N23" s="11"/>
      <c r="O23" s="11"/>
      <c r="P23" s="21">
        <f t="shared" si="0"/>
        <v>0</v>
      </c>
      <c r="Q23" s="23" t="str">
        <f>IF(ISERROR(VLOOKUP(P23,'Ops - HBS Bank'!$B$1:$B$4999,1,FALSE)),"","X")</f>
        <v/>
      </c>
    </row>
    <row r="24" spans="1:17">
      <c r="A24" s="9"/>
      <c r="B24" s="9"/>
      <c r="C24" s="9"/>
      <c r="D24" s="9"/>
      <c r="E24" s="9"/>
      <c r="F24" s="10"/>
      <c r="G24" s="9"/>
      <c r="H24" s="9"/>
      <c r="I24" s="9"/>
      <c r="J24" s="9"/>
      <c r="K24" s="15"/>
      <c r="L24" s="9"/>
      <c r="M24" s="11"/>
      <c r="N24" s="11"/>
      <c r="O24" s="11"/>
      <c r="P24" s="21">
        <f t="shared" si="0"/>
        <v>0</v>
      </c>
      <c r="Q24" s="23" t="str">
        <f>IF(ISERROR(VLOOKUP(P24,'Ops - HBS Bank'!$B$1:$B$4999,1,FALSE)),"","X")</f>
        <v/>
      </c>
    </row>
    <row r="25" spans="1:17">
      <c r="A25" s="9"/>
      <c r="B25" s="9"/>
      <c r="C25" s="9"/>
      <c r="D25" s="9"/>
      <c r="E25" s="9"/>
      <c r="F25" s="10"/>
      <c r="G25" s="9"/>
      <c r="H25" s="9"/>
      <c r="I25" s="9"/>
      <c r="J25" s="9"/>
      <c r="K25" s="15"/>
      <c r="L25" s="9"/>
      <c r="M25" s="11"/>
      <c r="N25" s="11"/>
      <c r="O25" s="11"/>
      <c r="P25" s="21">
        <f t="shared" si="0"/>
        <v>0</v>
      </c>
      <c r="Q25" s="23" t="str">
        <f>IF(ISERROR(VLOOKUP(P25,'Ops - HBS Bank'!$B$1:$B$4999,1,FALSE)),"","X")</f>
        <v/>
      </c>
    </row>
    <row r="26" spans="1:17">
      <c r="A26" s="9"/>
      <c r="B26" s="9"/>
      <c r="C26" s="9"/>
      <c r="D26" s="9"/>
      <c r="E26" s="9"/>
      <c r="F26" s="10"/>
      <c r="G26" s="9"/>
      <c r="H26" s="9"/>
      <c r="I26" s="9"/>
      <c r="J26" s="9"/>
      <c r="K26" s="15"/>
      <c r="L26" s="9"/>
      <c r="M26" s="11"/>
      <c r="N26" s="11"/>
      <c r="O26" s="11"/>
      <c r="P26" s="21">
        <f t="shared" si="0"/>
        <v>0</v>
      </c>
      <c r="Q26" s="23" t="str">
        <f>IF(ISERROR(VLOOKUP(P26,'Ops - HBS Bank'!$B$1:$B$4999,1,FALSE)),"","X")</f>
        <v/>
      </c>
    </row>
    <row r="27" spans="1:17">
      <c r="A27" s="9"/>
      <c r="B27" s="9"/>
      <c r="C27" s="9"/>
      <c r="D27" s="9"/>
      <c r="E27" s="9"/>
      <c r="F27" s="10"/>
      <c r="G27" s="9"/>
      <c r="H27" s="9"/>
      <c r="I27" s="9"/>
      <c r="J27" s="9"/>
      <c r="K27" s="15"/>
      <c r="L27" s="9"/>
      <c r="M27" s="11"/>
      <c r="N27" s="11"/>
      <c r="O27" s="11"/>
      <c r="P27" s="21">
        <f t="shared" si="0"/>
        <v>0</v>
      </c>
      <c r="Q27" s="23" t="str">
        <f>IF(ISERROR(VLOOKUP(P27,'Ops - HBS Bank'!$B$1:$B$4999,1,FALSE)),"","X")</f>
        <v/>
      </c>
    </row>
    <row r="28" spans="1:17">
      <c r="A28" s="9"/>
      <c r="B28" s="9"/>
      <c r="C28" s="9"/>
      <c r="D28" s="9"/>
      <c r="E28" s="9"/>
      <c r="F28" s="10"/>
      <c r="G28" s="9"/>
      <c r="H28" s="9"/>
      <c r="I28" s="9"/>
      <c r="J28" s="9"/>
      <c r="K28" s="15"/>
      <c r="L28" s="9"/>
      <c r="M28" s="11"/>
      <c r="N28" s="11"/>
      <c r="O28" s="11"/>
      <c r="P28" s="21">
        <f t="shared" si="0"/>
        <v>0</v>
      </c>
      <c r="Q28" s="23" t="str">
        <f>IF(ISERROR(VLOOKUP(P28,'Ops - HBS Bank'!$B$1:$B$4999,1,FALSE)),"","X")</f>
        <v/>
      </c>
    </row>
    <row r="29" spans="1:17">
      <c r="A29" s="9"/>
      <c r="B29" s="9"/>
      <c r="C29" s="9"/>
      <c r="D29" s="9"/>
      <c r="E29" s="9"/>
      <c r="F29" s="10"/>
      <c r="G29" s="9"/>
      <c r="H29" s="9"/>
      <c r="I29" s="9"/>
      <c r="J29" s="9"/>
      <c r="K29" s="15"/>
      <c r="L29" s="9"/>
      <c r="M29" s="11"/>
      <c r="N29" s="11"/>
      <c r="O29" s="11"/>
      <c r="P29" s="21">
        <f t="shared" si="0"/>
        <v>0</v>
      </c>
      <c r="Q29" s="23" t="str">
        <f>IF(ISERROR(VLOOKUP(P29,'Ops - HBS Bank'!$B$1:$B$4999,1,FALSE)),"","X")</f>
        <v/>
      </c>
    </row>
    <row r="30" spans="1:17">
      <c r="A30" s="9"/>
      <c r="B30" s="9"/>
      <c r="C30" s="9"/>
      <c r="D30" s="9"/>
      <c r="E30" s="9"/>
      <c r="F30" s="10"/>
      <c r="G30" s="9"/>
      <c r="H30" s="9"/>
      <c r="I30" s="9"/>
      <c r="J30" s="9"/>
      <c r="K30" s="15"/>
      <c r="L30" s="9"/>
      <c r="M30" s="11"/>
      <c r="N30" s="11"/>
      <c r="O30" s="11"/>
      <c r="P30" s="21">
        <f t="shared" si="0"/>
        <v>0</v>
      </c>
      <c r="Q30" s="23" t="str">
        <f>IF(ISERROR(VLOOKUP(P30,'Ops - HBS Bank'!$B$1:$B$4999,1,FALSE)),"","X")</f>
        <v/>
      </c>
    </row>
    <row r="31" spans="1:17">
      <c r="A31" s="9"/>
      <c r="B31" s="9"/>
      <c r="C31" s="9"/>
      <c r="D31" s="9"/>
      <c r="E31" s="9"/>
      <c r="F31" s="10"/>
      <c r="G31" s="9"/>
      <c r="H31" s="9"/>
      <c r="I31" s="9"/>
      <c r="J31" s="9"/>
      <c r="K31" s="15"/>
      <c r="L31" s="9"/>
      <c r="M31" s="11"/>
      <c r="N31" s="11"/>
      <c r="O31" s="11"/>
      <c r="P31" s="21">
        <f t="shared" si="0"/>
        <v>0</v>
      </c>
      <c r="Q31" s="23" t="str">
        <f>IF(ISERROR(VLOOKUP(P31,'Ops - HBS Bank'!$B$1:$B$4999,1,FALSE)),"","X")</f>
        <v/>
      </c>
    </row>
    <row r="32" spans="1:17">
      <c r="A32" s="9"/>
      <c r="B32" s="9"/>
      <c r="C32" s="9"/>
      <c r="D32" s="9"/>
      <c r="E32" s="9"/>
      <c r="F32" s="10"/>
      <c r="G32" s="9"/>
      <c r="H32" s="9"/>
      <c r="I32" s="9"/>
      <c r="J32" s="9"/>
      <c r="K32" s="15"/>
      <c r="L32" s="9"/>
      <c r="M32" s="11"/>
      <c r="N32" s="11"/>
      <c r="O32" s="11"/>
      <c r="P32" s="21">
        <f t="shared" si="0"/>
        <v>0</v>
      </c>
      <c r="Q32" s="23" t="str">
        <f>IF(ISERROR(VLOOKUP(P32,'Ops - HBS Bank'!$B$1:$B$4999,1,FALSE)),"","X")</f>
        <v/>
      </c>
    </row>
    <row r="33" spans="1:17">
      <c r="A33" s="9"/>
      <c r="B33" s="9"/>
      <c r="C33" s="9"/>
      <c r="D33" s="9"/>
      <c r="E33" s="9"/>
      <c r="F33" s="10"/>
      <c r="G33" s="9"/>
      <c r="H33" s="9"/>
      <c r="I33" s="9"/>
      <c r="J33" s="9"/>
      <c r="K33" s="15"/>
      <c r="L33" s="9"/>
      <c r="M33" s="11"/>
      <c r="N33" s="11"/>
      <c r="O33" s="11"/>
      <c r="P33" s="21">
        <f t="shared" si="0"/>
        <v>0</v>
      </c>
      <c r="Q33" s="23" t="str">
        <f>IF(ISERROR(VLOOKUP(P33,'Ops - HBS Bank'!$B$1:$B$4999,1,FALSE)),"","X")</f>
        <v/>
      </c>
    </row>
    <row r="34" spans="1:17">
      <c r="A34" s="9"/>
      <c r="B34" s="9"/>
      <c r="C34" s="9"/>
      <c r="D34" s="9"/>
      <c r="E34" s="9"/>
      <c r="F34" s="10"/>
      <c r="G34" s="9"/>
      <c r="H34" s="9"/>
      <c r="I34" s="9"/>
      <c r="J34" s="9"/>
      <c r="K34" s="15"/>
      <c r="L34" s="9"/>
      <c r="M34" s="11"/>
      <c r="N34" s="11"/>
      <c r="O34" s="11"/>
      <c r="P34" s="21">
        <f t="shared" si="0"/>
        <v>0</v>
      </c>
      <c r="Q34" s="23" t="str">
        <f>IF(ISERROR(VLOOKUP(P34,'Ops - HBS Bank'!$B$1:$B$4999,1,FALSE)),"","X")</f>
        <v/>
      </c>
    </row>
    <row r="35" spans="1:17">
      <c r="A35" s="9"/>
      <c r="B35" s="9"/>
      <c r="C35" s="9"/>
      <c r="D35" s="9"/>
      <c r="E35" s="9"/>
      <c r="F35" s="10"/>
      <c r="G35" s="9"/>
      <c r="H35" s="9"/>
      <c r="I35" s="9"/>
      <c r="J35" s="9"/>
      <c r="K35" s="15"/>
      <c r="L35" s="9"/>
      <c r="M35" s="11"/>
      <c r="N35" s="11"/>
      <c r="O35" s="11"/>
      <c r="P35" s="21">
        <f t="shared" si="0"/>
        <v>0</v>
      </c>
      <c r="Q35" s="23" t="str">
        <f>IF(ISERROR(VLOOKUP(P35,'Ops - HBS Bank'!$B$1:$B$4999,1,FALSE)),"","X")</f>
        <v/>
      </c>
    </row>
    <row r="36" spans="1:17">
      <c r="A36" s="9"/>
      <c r="B36" s="9"/>
      <c r="C36" s="9"/>
      <c r="D36" s="9"/>
      <c r="E36" s="9"/>
      <c r="F36" s="10"/>
      <c r="G36" s="9"/>
      <c r="H36" s="9"/>
      <c r="I36" s="9"/>
      <c r="J36" s="9"/>
      <c r="K36" s="15"/>
      <c r="L36" s="9"/>
      <c r="M36" s="11"/>
      <c r="N36" s="11"/>
      <c r="O36" s="11"/>
      <c r="P36" s="21">
        <f t="shared" si="0"/>
        <v>0</v>
      </c>
      <c r="Q36" s="23" t="str">
        <f>IF(ISERROR(VLOOKUP(P36,'Ops - HBS Bank'!$B$1:$B$4999,1,FALSE)),"","X")</f>
        <v/>
      </c>
    </row>
    <row r="37" spans="1:17">
      <c r="A37" s="9"/>
      <c r="B37" s="9"/>
      <c r="C37" s="9"/>
      <c r="D37" s="9"/>
      <c r="E37" s="9"/>
      <c r="F37" s="10"/>
      <c r="G37" s="9"/>
      <c r="H37" s="9"/>
      <c r="I37" s="9"/>
      <c r="J37" s="9"/>
      <c r="K37" s="15"/>
      <c r="L37" s="9"/>
      <c r="M37" s="11"/>
      <c r="N37" s="11"/>
      <c r="O37" s="11"/>
      <c r="P37" s="21">
        <f t="shared" si="0"/>
        <v>0</v>
      </c>
      <c r="Q37" s="23" t="str">
        <f>IF(ISERROR(VLOOKUP(P37,'Ops - HBS Bank'!$B$1:$B$4999,1,FALSE)),"","X")</f>
        <v/>
      </c>
    </row>
    <row r="38" spans="1:17">
      <c r="A38" s="9"/>
      <c r="B38" s="9"/>
      <c r="C38" s="9"/>
      <c r="D38" s="9"/>
      <c r="E38" s="9"/>
      <c r="F38" s="10"/>
      <c r="G38" s="9"/>
      <c r="H38" s="9"/>
      <c r="I38" s="9"/>
      <c r="J38" s="9"/>
      <c r="K38" s="15"/>
      <c r="L38" s="9"/>
      <c r="M38" s="11"/>
      <c r="N38" s="11"/>
      <c r="O38" s="11"/>
      <c r="P38" s="21">
        <f t="shared" si="0"/>
        <v>0</v>
      </c>
      <c r="Q38" s="23" t="str">
        <f>IF(ISERROR(VLOOKUP(P38,'Ops - HBS Bank'!$B$1:$B$4999,1,FALSE)),"","X")</f>
        <v/>
      </c>
    </row>
    <row r="39" spans="1:17">
      <c r="A39" s="9"/>
      <c r="B39" s="9"/>
      <c r="C39" s="9"/>
      <c r="D39" s="9"/>
      <c r="E39" s="9"/>
      <c r="F39" s="10"/>
      <c r="G39" s="9"/>
      <c r="H39" s="9"/>
      <c r="I39" s="9"/>
      <c r="J39" s="9"/>
      <c r="K39" s="15"/>
      <c r="L39" s="9"/>
      <c r="M39" s="11"/>
      <c r="N39" s="11"/>
      <c r="O39" s="11"/>
      <c r="P39" s="21">
        <f t="shared" si="0"/>
        <v>0</v>
      </c>
      <c r="Q39" s="23" t="str">
        <f>IF(ISERROR(VLOOKUP(P39,'Ops - HBS Bank'!$B$1:$B$4999,1,FALSE)),"","X")</f>
        <v/>
      </c>
    </row>
    <row r="40" spans="1:17">
      <c r="A40" s="9"/>
      <c r="B40" s="9"/>
      <c r="C40" s="9"/>
      <c r="D40" s="9"/>
      <c r="E40" s="9"/>
      <c r="F40" s="10"/>
      <c r="G40" s="9"/>
      <c r="H40" s="9"/>
      <c r="I40" s="9"/>
      <c r="J40" s="9"/>
      <c r="K40" s="15"/>
      <c r="L40" s="9"/>
      <c r="M40" s="11"/>
      <c r="N40" s="11"/>
      <c r="O40" s="11"/>
      <c r="P40" s="21">
        <f t="shared" si="0"/>
        <v>0</v>
      </c>
      <c r="Q40" s="23" t="str">
        <f>IF(ISERROR(VLOOKUP(P40,'Ops - HBS Bank'!$B$1:$B$4999,1,FALSE)),"","X")</f>
        <v/>
      </c>
    </row>
    <row r="41" spans="1:17">
      <c r="A41" s="9"/>
      <c r="B41" s="9"/>
      <c r="C41" s="9"/>
      <c r="D41" s="9"/>
      <c r="E41" s="9"/>
      <c r="F41" s="10"/>
      <c r="G41" s="9"/>
      <c r="H41" s="9"/>
      <c r="I41" s="9"/>
      <c r="J41" s="9"/>
      <c r="K41" s="15"/>
      <c r="L41" s="9"/>
      <c r="M41" s="11"/>
      <c r="N41" s="11"/>
      <c r="O41" s="11"/>
      <c r="P41" s="21">
        <f t="shared" si="0"/>
        <v>0</v>
      </c>
      <c r="Q41" s="23" t="str">
        <f>IF(ISERROR(VLOOKUP(P41,'Ops - HBS Bank'!$B$1:$B$4999,1,FALSE)),"","X")</f>
        <v/>
      </c>
    </row>
    <row r="42" spans="1:17">
      <c r="A42" s="9"/>
      <c r="B42" s="9"/>
      <c r="C42" s="9"/>
      <c r="D42" s="9"/>
      <c r="E42" s="9"/>
      <c r="F42" s="10"/>
      <c r="G42" s="9"/>
      <c r="H42" s="9"/>
      <c r="I42" s="9"/>
      <c r="J42" s="9"/>
      <c r="K42" s="15"/>
      <c r="L42" s="9"/>
      <c r="M42" s="11"/>
      <c r="N42" s="11"/>
      <c r="O42" s="11"/>
      <c r="P42" s="21">
        <f t="shared" si="0"/>
        <v>0</v>
      </c>
      <c r="Q42" s="23" t="str">
        <f>IF(ISERROR(VLOOKUP(P42,'Ops - HBS Bank'!$B$1:$B$4999,1,FALSE)),"","X")</f>
        <v/>
      </c>
    </row>
    <row r="43" spans="1:17">
      <c r="A43" s="9"/>
      <c r="B43" s="9"/>
      <c r="C43" s="9"/>
      <c r="D43" s="9"/>
      <c r="E43" s="9"/>
      <c r="F43" s="10"/>
      <c r="G43" s="9"/>
      <c r="H43" s="9"/>
      <c r="I43" s="9"/>
      <c r="J43" s="9"/>
      <c r="K43" s="15"/>
      <c r="L43" s="9"/>
      <c r="M43" s="11"/>
      <c r="N43" s="11"/>
      <c r="O43" s="11"/>
      <c r="P43" s="21">
        <f t="shared" si="0"/>
        <v>0</v>
      </c>
      <c r="Q43" s="23" t="str">
        <f>IF(ISERROR(VLOOKUP(P43,'Ops - HBS Bank'!$B$1:$B$4999,1,FALSE)),"","X")</f>
        <v/>
      </c>
    </row>
    <row r="44" spans="1:17">
      <c r="A44" s="9"/>
      <c r="B44" s="9"/>
      <c r="C44" s="9"/>
      <c r="D44" s="9"/>
      <c r="E44" s="9"/>
      <c r="F44" s="10"/>
      <c r="G44" s="9"/>
      <c r="H44" s="9"/>
      <c r="I44" s="9"/>
      <c r="J44" s="9"/>
      <c r="K44" s="15"/>
      <c r="L44" s="9"/>
      <c r="M44" s="11"/>
      <c r="N44" s="11"/>
      <c r="O44" s="11"/>
      <c r="P44" s="21">
        <f t="shared" si="0"/>
        <v>0</v>
      </c>
      <c r="Q44" s="23" t="str">
        <f>IF(ISERROR(VLOOKUP(P44,'Ops - HBS Bank'!$B$1:$B$4999,1,FALSE)),"","X")</f>
        <v/>
      </c>
    </row>
    <row r="45" spans="1:17">
      <c r="A45" s="9"/>
      <c r="B45" s="9"/>
      <c r="C45" s="9"/>
      <c r="D45" s="9"/>
      <c r="E45" s="9"/>
      <c r="F45" s="10"/>
      <c r="G45" s="9"/>
      <c r="H45" s="9"/>
      <c r="I45" s="9"/>
      <c r="J45" s="9"/>
      <c r="K45" s="15"/>
      <c r="L45" s="9"/>
      <c r="M45" s="11"/>
      <c r="N45" s="11"/>
      <c r="O45" s="11"/>
      <c r="P45" s="21">
        <f t="shared" si="0"/>
        <v>0</v>
      </c>
      <c r="Q45" s="23" t="str">
        <f>IF(ISERROR(VLOOKUP(P45,'Ops - HBS Bank'!$B$1:$B$4999,1,FALSE)),"","X")</f>
        <v/>
      </c>
    </row>
    <row r="46" spans="1:17">
      <c r="A46" s="9"/>
      <c r="B46" s="9"/>
      <c r="C46" s="9"/>
      <c r="D46" s="9"/>
      <c r="E46" s="9"/>
      <c r="F46" s="10"/>
      <c r="G46" s="9"/>
      <c r="H46" s="9"/>
      <c r="I46" s="9"/>
      <c r="J46" s="9"/>
      <c r="K46" s="15"/>
      <c r="L46" s="9"/>
      <c r="M46" s="11"/>
      <c r="N46" s="11"/>
      <c r="O46" s="11"/>
      <c r="P46" s="21">
        <f t="shared" si="0"/>
        <v>0</v>
      </c>
      <c r="Q46" s="23" t="str">
        <f>IF(ISERROR(VLOOKUP(P46,'Ops - HBS Bank'!$B$1:$B$4999,1,FALSE)),"","X")</f>
        <v/>
      </c>
    </row>
    <row r="47" spans="1:17">
      <c r="A47" s="9"/>
      <c r="B47" s="9"/>
      <c r="C47" s="9"/>
      <c r="D47" s="9"/>
      <c r="E47" s="9"/>
      <c r="F47" s="10"/>
      <c r="G47" s="9"/>
      <c r="H47" s="9"/>
      <c r="I47" s="9"/>
      <c r="J47" s="9"/>
      <c r="K47" s="15"/>
      <c r="L47" s="9"/>
      <c r="M47" s="11"/>
      <c r="N47" s="11"/>
      <c r="O47" s="11"/>
      <c r="P47" s="21">
        <f t="shared" si="0"/>
        <v>0</v>
      </c>
      <c r="Q47" s="23" t="str">
        <f>IF(ISERROR(VLOOKUP(P47,'Ops - HBS Bank'!$B$1:$B$4999,1,FALSE)),"","X")</f>
        <v/>
      </c>
    </row>
    <row r="48" spans="1:17">
      <c r="A48" s="9"/>
      <c r="B48" s="9"/>
      <c r="C48" s="9"/>
      <c r="D48" s="9"/>
      <c r="E48" s="9"/>
      <c r="F48" s="10"/>
      <c r="G48" s="9"/>
      <c r="H48" s="9"/>
      <c r="I48" s="9"/>
      <c r="J48" s="9"/>
      <c r="K48" s="15"/>
      <c r="L48" s="9"/>
      <c r="M48" s="11"/>
      <c r="N48" s="11"/>
      <c r="O48" s="11"/>
      <c r="P48" s="21">
        <f t="shared" si="0"/>
        <v>0</v>
      </c>
      <c r="Q48" s="23" t="str">
        <f>IF(ISERROR(VLOOKUP(P48,'Ops - HBS Bank'!$B$1:$B$4999,1,FALSE)),"","X")</f>
        <v/>
      </c>
    </row>
    <row r="49" spans="1:17">
      <c r="A49" s="9"/>
      <c r="B49" s="9"/>
      <c r="C49" s="9"/>
      <c r="D49" s="9"/>
      <c r="E49" s="9"/>
      <c r="F49" s="10"/>
      <c r="G49" s="9"/>
      <c r="H49" s="9"/>
      <c r="I49" s="9"/>
      <c r="J49" s="9"/>
      <c r="K49" s="15"/>
      <c r="L49" s="9"/>
      <c r="M49" s="11"/>
      <c r="N49" s="11"/>
      <c r="O49" s="11"/>
      <c r="P49" s="21">
        <f t="shared" si="0"/>
        <v>0</v>
      </c>
      <c r="Q49" s="23" t="str">
        <f>IF(ISERROR(VLOOKUP(P49,'Ops - HBS Bank'!$B$1:$B$4999,1,FALSE)),"","X")</f>
        <v/>
      </c>
    </row>
    <row r="50" spans="1:17">
      <c r="A50" s="9"/>
      <c r="B50" s="9"/>
      <c r="C50" s="9"/>
      <c r="D50" s="9"/>
      <c r="E50" s="9"/>
      <c r="F50" s="10"/>
      <c r="G50" s="9"/>
      <c r="H50" s="9"/>
      <c r="I50" s="9"/>
      <c r="J50" s="9"/>
      <c r="K50" s="15"/>
      <c r="L50" s="9"/>
      <c r="M50" s="11"/>
      <c r="N50" s="11"/>
      <c r="O50" s="11"/>
      <c r="P50" s="21">
        <f t="shared" si="0"/>
        <v>0</v>
      </c>
      <c r="Q50" s="23" t="str">
        <f>IF(ISERROR(VLOOKUP(P50,'Ops - HBS Bank'!$B$1:$B$4999,1,FALSE)),"","X")</f>
        <v/>
      </c>
    </row>
    <row r="51" spans="1:17">
      <c r="A51" s="9"/>
      <c r="B51" s="9"/>
      <c r="C51" s="9"/>
      <c r="D51" s="9"/>
      <c r="E51" s="9"/>
      <c r="F51" s="10"/>
      <c r="G51" s="9"/>
      <c r="H51" s="9"/>
      <c r="I51" s="9"/>
      <c r="J51" s="9"/>
      <c r="K51" s="15"/>
      <c r="L51" s="9"/>
      <c r="M51" s="11"/>
      <c r="N51" s="11"/>
      <c r="O51" s="11"/>
      <c r="P51" s="21">
        <f t="shared" ref="P51:P114" si="1">G51*1</f>
        <v>0</v>
      </c>
      <c r="Q51" s="23" t="str">
        <f>IF(ISERROR(VLOOKUP(P51,'Ops - HBS Bank'!$B$1:$B$4999,1,FALSE)),"","X")</f>
        <v/>
      </c>
    </row>
    <row r="52" spans="1:17">
      <c r="A52" s="9"/>
      <c r="B52" s="9"/>
      <c r="C52" s="9"/>
      <c r="D52" s="9"/>
      <c r="E52" s="9"/>
      <c r="F52" s="10"/>
      <c r="G52" s="9"/>
      <c r="H52" s="9"/>
      <c r="I52" s="9"/>
      <c r="J52" s="9"/>
      <c r="K52" s="15"/>
      <c r="L52" s="9"/>
      <c r="M52" s="11"/>
      <c r="N52" s="11"/>
      <c r="O52" s="11"/>
      <c r="P52" s="21">
        <f t="shared" si="1"/>
        <v>0</v>
      </c>
      <c r="Q52" s="23" t="str">
        <f>IF(ISERROR(VLOOKUP(P52,'Ops - HBS Bank'!$B$1:$B$4999,1,FALSE)),"","X")</f>
        <v/>
      </c>
    </row>
    <row r="53" spans="1:17">
      <c r="A53" s="9"/>
      <c r="B53" s="9"/>
      <c r="C53" s="9"/>
      <c r="D53" s="9"/>
      <c r="E53" s="9"/>
      <c r="F53" s="10"/>
      <c r="G53" s="9"/>
      <c r="H53" s="9"/>
      <c r="I53" s="9"/>
      <c r="J53" s="9"/>
      <c r="K53" s="15"/>
      <c r="L53" s="9"/>
      <c r="M53" s="11"/>
      <c r="N53" s="11"/>
      <c r="O53" s="11"/>
      <c r="P53" s="21">
        <f t="shared" si="1"/>
        <v>0</v>
      </c>
      <c r="Q53" s="23" t="str">
        <f>IF(ISERROR(VLOOKUP(P53,'Ops - HBS Bank'!$B$1:$B$4999,1,FALSE)),"","X")</f>
        <v/>
      </c>
    </row>
    <row r="54" spans="1:17">
      <c r="A54" s="9"/>
      <c r="B54" s="9"/>
      <c r="C54" s="9"/>
      <c r="D54" s="9"/>
      <c r="E54" s="9"/>
      <c r="F54" s="10"/>
      <c r="G54" s="9"/>
      <c r="H54" s="9"/>
      <c r="I54" s="9"/>
      <c r="J54" s="9"/>
      <c r="K54" s="15"/>
      <c r="L54" s="9"/>
      <c r="M54" s="11"/>
      <c r="N54" s="11"/>
      <c r="O54" s="11"/>
      <c r="P54" s="21">
        <f t="shared" si="1"/>
        <v>0</v>
      </c>
      <c r="Q54" s="23" t="str">
        <f>IF(ISERROR(VLOOKUP(P54,'Ops - HBS Bank'!$B$1:$B$4999,1,FALSE)),"","X")</f>
        <v/>
      </c>
    </row>
    <row r="55" spans="1:17">
      <c r="A55" s="9"/>
      <c r="B55" s="9"/>
      <c r="C55" s="9"/>
      <c r="D55" s="9"/>
      <c r="E55" s="9"/>
      <c r="F55" s="10"/>
      <c r="G55" s="9"/>
      <c r="H55" s="9"/>
      <c r="I55" s="9"/>
      <c r="J55" s="9"/>
      <c r="K55" s="15"/>
      <c r="L55" s="9"/>
      <c r="M55" s="11"/>
      <c r="N55" s="11"/>
      <c r="O55" s="11"/>
      <c r="P55" s="21">
        <f t="shared" si="1"/>
        <v>0</v>
      </c>
      <c r="Q55" s="23" t="str">
        <f>IF(ISERROR(VLOOKUP(P55,'Ops - HBS Bank'!$B$1:$B$4999,1,FALSE)),"","X")</f>
        <v/>
      </c>
    </row>
    <row r="56" spans="1:17">
      <c r="A56" s="9"/>
      <c r="B56" s="9"/>
      <c r="C56" s="9"/>
      <c r="D56" s="9"/>
      <c r="E56" s="9"/>
      <c r="F56" s="10"/>
      <c r="G56" s="9"/>
      <c r="H56" s="9"/>
      <c r="I56" s="9"/>
      <c r="J56" s="9"/>
      <c r="K56" s="15"/>
      <c r="L56" s="9"/>
      <c r="M56" s="11"/>
      <c r="N56" s="11"/>
      <c r="O56" s="11"/>
      <c r="P56" s="21">
        <f t="shared" si="1"/>
        <v>0</v>
      </c>
      <c r="Q56" s="23" t="str">
        <f>IF(ISERROR(VLOOKUP(P56,'Ops - HBS Bank'!$B$1:$B$4999,1,FALSE)),"","X")</f>
        <v/>
      </c>
    </row>
    <row r="57" spans="1:17">
      <c r="A57" s="9"/>
      <c r="B57" s="9"/>
      <c r="C57" s="9"/>
      <c r="D57" s="9"/>
      <c r="E57" s="9"/>
      <c r="F57" s="10"/>
      <c r="G57" s="9"/>
      <c r="H57" s="9"/>
      <c r="I57" s="9"/>
      <c r="J57" s="9"/>
      <c r="K57" s="15"/>
      <c r="L57" s="9"/>
      <c r="M57" s="11"/>
      <c r="N57" s="11"/>
      <c r="O57" s="11"/>
      <c r="P57" s="21">
        <f t="shared" si="1"/>
        <v>0</v>
      </c>
      <c r="Q57" s="23" t="str">
        <f>IF(ISERROR(VLOOKUP(P57,'Ops - HBS Bank'!$B$1:$B$4999,1,FALSE)),"","X")</f>
        <v/>
      </c>
    </row>
    <row r="58" spans="1:17">
      <c r="A58" s="9"/>
      <c r="B58" s="9"/>
      <c r="C58" s="9"/>
      <c r="D58" s="9"/>
      <c r="E58" s="9"/>
      <c r="F58" s="10"/>
      <c r="G58" s="9"/>
      <c r="H58" s="9"/>
      <c r="I58" s="9"/>
      <c r="J58" s="9"/>
      <c r="K58" s="15"/>
      <c r="L58" s="9"/>
      <c r="M58" s="11"/>
      <c r="N58" s="11"/>
      <c r="O58" s="11"/>
      <c r="P58" s="21">
        <f t="shared" si="1"/>
        <v>0</v>
      </c>
      <c r="Q58" s="23" t="str">
        <f>IF(ISERROR(VLOOKUP(P58,'Ops - HBS Bank'!$B$1:$B$4999,1,FALSE)),"","X")</f>
        <v/>
      </c>
    </row>
    <row r="59" spans="1:17">
      <c r="A59" s="9"/>
      <c r="B59" s="9"/>
      <c r="C59" s="9"/>
      <c r="D59" s="9"/>
      <c r="E59" s="9"/>
      <c r="F59" s="10"/>
      <c r="G59" s="9"/>
      <c r="H59" s="9"/>
      <c r="I59" s="9"/>
      <c r="J59" s="9"/>
      <c r="K59" s="15"/>
      <c r="L59" s="9"/>
      <c r="M59" s="11"/>
      <c r="N59" s="11"/>
      <c r="O59" s="11"/>
      <c r="P59" s="21">
        <f t="shared" si="1"/>
        <v>0</v>
      </c>
      <c r="Q59" s="23" t="str">
        <f>IF(ISERROR(VLOOKUP(P59,'Ops - HBS Bank'!$B$1:$B$4999,1,FALSE)),"","X")</f>
        <v/>
      </c>
    </row>
    <row r="60" spans="1:17">
      <c r="A60" s="9"/>
      <c r="B60" s="9"/>
      <c r="C60" s="9"/>
      <c r="D60" s="9"/>
      <c r="E60" s="9"/>
      <c r="F60" s="10"/>
      <c r="G60" s="9"/>
      <c r="H60" s="9"/>
      <c r="I60" s="9"/>
      <c r="J60" s="9"/>
      <c r="K60" s="15"/>
      <c r="L60" s="9"/>
      <c r="M60" s="11"/>
      <c r="N60" s="11"/>
      <c r="O60" s="11"/>
      <c r="P60" s="21">
        <f t="shared" si="1"/>
        <v>0</v>
      </c>
      <c r="Q60" s="23" t="str">
        <f>IF(ISERROR(VLOOKUP(P60,'Ops - HBS Bank'!$B$1:$B$4999,1,FALSE)),"","X")</f>
        <v/>
      </c>
    </row>
    <row r="61" spans="1:17">
      <c r="A61" s="9"/>
      <c r="B61" s="9"/>
      <c r="C61" s="9"/>
      <c r="D61" s="9"/>
      <c r="E61" s="9"/>
      <c r="F61" s="10"/>
      <c r="G61" s="9"/>
      <c r="H61" s="9"/>
      <c r="I61" s="9"/>
      <c r="J61" s="9"/>
      <c r="K61" s="15"/>
      <c r="L61" s="9"/>
      <c r="M61" s="11"/>
      <c r="N61" s="11"/>
      <c r="O61" s="11"/>
      <c r="P61" s="21">
        <f t="shared" si="1"/>
        <v>0</v>
      </c>
      <c r="Q61" s="23" t="str">
        <f>IF(ISERROR(VLOOKUP(P61,'Ops - HBS Bank'!$B$1:$B$4999,1,FALSE)),"","X")</f>
        <v/>
      </c>
    </row>
    <row r="62" spans="1:17">
      <c r="A62" s="9"/>
      <c r="B62" s="9"/>
      <c r="C62" s="9"/>
      <c r="D62" s="9"/>
      <c r="E62" s="9"/>
      <c r="F62" s="10"/>
      <c r="G62" s="9"/>
      <c r="H62" s="9"/>
      <c r="I62" s="9"/>
      <c r="J62" s="9"/>
      <c r="K62" s="15"/>
      <c r="L62" s="9"/>
      <c r="M62" s="11"/>
      <c r="N62" s="11"/>
      <c r="O62" s="11"/>
      <c r="P62" s="21">
        <f t="shared" si="1"/>
        <v>0</v>
      </c>
      <c r="Q62" s="23" t="str">
        <f>IF(ISERROR(VLOOKUP(P62,'Ops - HBS Bank'!$B$1:$B$4999,1,FALSE)),"","X")</f>
        <v/>
      </c>
    </row>
    <row r="63" spans="1:17">
      <c r="A63" s="9"/>
      <c r="B63" s="9"/>
      <c r="C63" s="9"/>
      <c r="D63" s="9"/>
      <c r="E63" s="9"/>
      <c r="F63" s="10"/>
      <c r="G63" s="9"/>
      <c r="H63" s="9"/>
      <c r="I63" s="9"/>
      <c r="J63" s="9"/>
      <c r="K63" s="15"/>
      <c r="L63" s="9"/>
      <c r="M63" s="11"/>
      <c r="N63" s="11"/>
      <c r="O63" s="11"/>
      <c r="P63" s="21">
        <f t="shared" si="1"/>
        <v>0</v>
      </c>
      <c r="Q63" s="23" t="str">
        <f>IF(ISERROR(VLOOKUP(P63,'Ops - HBS Bank'!$B$1:$B$4999,1,FALSE)),"","X")</f>
        <v/>
      </c>
    </row>
    <row r="64" spans="1:17">
      <c r="A64" s="9"/>
      <c r="B64" s="9"/>
      <c r="C64" s="9"/>
      <c r="D64" s="9"/>
      <c r="E64" s="9"/>
      <c r="F64" s="10"/>
      <c r="G64" s="9"/>
      <c r="H64" s="9"/>
      <c r="I64" s="9"/>
      <c r="J64" s="9"/>
      <c r="K64" s="15"/>
      <c r="L64" s="9"/>
      <c r="M64" s="11"/>
      <c r="N64" s="11"/>
      <c r="O64" s="11"/>
      <c r="P64" s="21">
        <f t="shared" si="1"/>
        <v>0</v>
      </c>
      <c r="Q64" s="23" t="str">
        <f>IF(ISERROR(VLOOKUP(P64,'Ops - HBS Bank'!$B$1:$B$4999,1,FALSE)),"","X")</f>
        <v/>
      </c>
    </row>
    <row r="65" spans="1:17">
      <c r="A65" s="9"/>
      <c r="B65" s="9"/>
      <c r="C65" s="9"/>
      <c r="D65" s="9"/>
      <c r="E65" s="9"/>
      <c r="F65" s="10"/>
      <c r="G65" s="9"/>
      <c r="H65" s="9"/>
      <c r="I65" s="9"/>
      <c r="J65" s="9"/>
      <c r="K65" s="15"/>
      <c r="L65" s="9"/>
      <c r="M65" s="11"/>
      <c r="N65" s="11"/>
      <c r="O65" s="11"/>
      <c r="P65" s="21">
        <f t="shared" si="1"/>
        <v>0</v>
      </c>
      <c r="Q65" s="23" t="str">
        <f>IF(ISERROR(VLOOKUP(P65,'Ops - HBS Bank'!$B$1:$B$4999,1,FALSE)),"","X")</f>
        <v/>
      </c>
    </row>
    <row r="66" spans="1:17">
      <c r="A66" s="9"/>
      <c r="B66" s="9"/>
      <c r="C66" s="9"/>
      <c r="D66" s="9"/>
      <c r="E66" s="9"/>
      <c r="F66" s="10"/>
      <c r="G66" s="9"/>
      <c r="H66" s="9"/>
      <c r="I66" s="9"/>
      <c r="J66" s="9"/>
      <c r="K66" s="15"/>
      <c r="L66" s="9"/>
      <c r="M66" s="11"/>
      <c r="N66" s="11"/>
      <c r="O66" s="11"/>
      <c r="P66" s="21">
        <f t="shared" si="1"/>
        <v>0</v>
      </c>
      <c r="Q66" s="23" t="str">
        <f>IF(ISERROR(VLOOKUP(P66,'Ops - HBS Bank'!$B$1:$B$4999,1,FALSE)),"","X")</f>
        <v/>
      </c>
    </row>
    <row r="67" spans="1:17">
      <c r="A67" s="9"/>
      <c r="B67" s="9"/>
      <c r="C67" s="9"/>
      <c r="D67" s="9"/>
      <c r="E67" s="9"/>
      <c r="F67" s="10"/>
      <c r="G67" s="9"/>
      <c r="H67" s="9"/>
      <c r="I67" s="9"/>
      <c r="J67" s="9"/>
      <c r="K67" s="15"/>
      <c r="L67" s="9"/>
      <c r="M67" s="11"/>
      <c r="N67" s="11"/>
      <c r="O67" s="11"/>
      <c r="P67" s="21">
        <f t="shared" si="1"/>
        <v>0</v>
      </c>
      <c r="Q67" s="23" t="str">
        <f>IF(ISERROR(VLOOKUP(P67,'Ops - HBS Bank'!$B$1:$B$4999,1,FALSE)),"","X")</f>
        <v/>
      </c>
    </row>
    <row r="68" spans="1:17">
      <c r="A68" s="9"/>
      <c r="B68" s="9"/>
      <c r="C68" s="9"/>
      <c r="D68" s="9"/>
      <c r="E68" s="9"/>
      <c r="F68" s="10"/>
      <c r="G68" s="9"/>
      <c r="H68" s="9"/>
      <c r="I68" s="9"/>
      <c r="J68" s="9"/>
      <c r="K68" s="15"/>
      <c r="L68" s="9"/>
      <c r="M68" s="11"/>
      <c r="N68" s="11"/>
      <c r="O68" s="11"/>
      <c r="P68" s="21">
        <f t="shared" si="1"/>
        <v>0</v>
      </c>
      <c r="Q68" s="23" t="str">
        <f>IF(ISERROR(VLOOKUP(P68,'Ops - HBS Bank'!$B$1:$B$4999,1,FALSE)),"","X")</f>
        <v/>
      </c>
    </row>
    <row r="69" spans="1:17">
      <c r="A69" s="9"/>
      <c r="B69" s="9"/>
      <c r="C69" s="9"/>
      <c r="D69" s="9"/>
      <c r="E69" s="9"/>
      <c r="F69" s="10"/>
      <c r="G69" s="9"/>
      <c r="H69" s="9"/>
      <c r="I69" s="9"/>
      <c r="J69" s="9"/>
      <c r="K69" s="15"/>
      <c r="L69" s="9"/>
      <c r="M69" s="11"/>
      <c r="N69" s="11"/>
      <c r="O69" s="11"/>
      <c r="P69" s="21">
        <f t="shared" si="1"/>
        <v>0</v>
      </c>
      <c r="Q69" s="23" t="str">
        <f>IF(ISERROR(VLOOKUP(P69,'Ops - HBS Bank'!$B$1:$B$4999,1,FALSE)),"","X")</f>
        <v/>
      </c>
    </row>
    <row r="70" spans="1:17">
      <c r="A70" s="9"/>
      <c r="B70" s="9"/>
      <c r="C70" s="9"/>
      <c r="D70" s="9"/>
      <c r="E70" s="9"/>
      <c r="F70" s="10"/>
      <c r="G70" s="9"/>
      <c r="H70" s="9"/>
      <c r="I70" s="9"/>
      <c r="J70" s="9"/>
      <c r="K70" s="15"/>
      <c r="L70" s="9"/>
      <c r="M70" s="11"/>
      <c r="N70" s="11"/>
      <c r="O70" s="11"/>
      <c r="P70" s="21">
        <f t="shared" si="1"/>
        <v>0</v>
      </c>
      <c r="Q70" s="23" t="str">
        <f>IF(ISERROR(VLOOKUP(P70,'Ops - HBS Bank'!$B$1:$B$4999,1,FALSE)),"","X")</f>
        <v/>
      </c>
    </row>
    <row r="71" spans="1:17">
      <c r="A71" s="9"/>
      <c r="B71" s="9"/>
      <c r="C71" s="9"/>
      <c r="D71" s="9"/>
      <c r="E71" s="9"/>
      <c r="F71" s="10"/>
      <c r="G71" s="9"/>
      <c r="H71" s="9"/>
      <c r="I71" s="9"/>
      <c r="J71" s="9"/>
      <c r="K71" s="15"/>
      <c r="L71" s="9"/>
      <c r="M71" s="11"/>
      <c r="N71" s="11"/>
      <c r="O71" s="11"/>
      <c r="P71" s="21">
        <f t="shared" si="1"/>
        <v>0</v>
      </c>
      <c r="Q71" s="23" t="str">
        <f>IF(ISERROR(VLOOKUP(P71,'Ops - HBS Bank'!$B$1:$B$4999,1,FALSE)),"","X")</f>
        <v/>
      </c>
    </row>
    <row r="72" spans="1:17">
      <c r="A72" s="9"/>
      <c r="B72" s="9"/>
      <c r="C72" s="9"/>
      <c r="D72" s="9"/>
      <c r="E72" s="9"/>
      <c r="F72" s="10"/>
      <c r="G72" s="9"/>
      <c r="H72" s="9"/>
      <c r="I72" s="9"/>
      <c r="J72" s="9"/>
      <c r="K72" s="15"/>
      <c r="L72" s="9"/>
      <c r="M72" s="11"/>
      <c r="N72" s="11"/>
      <c r="O72" s="11"/>
      <c r="P72" s="21">
        <f t="shared" si="1"/>
        <v>0</v>
      </c>
      <c r="Q72" s="23" t="str">
        <f>IF(ISERROR(VLOOKUP(P72,'Ops - HBS Bank'!$B$1:$B$4999,1,FALSE)),"","X")</f>
        <v/>
      </c>
    </row>
    <row r="73" spans="1:17">
      <c r="A73" s="9"/>
      <c r="B73" s="9"/>
      <c r="C73" s="9"/>
      <c r="D73" s="9"/>
      <c r="E73" s="9"/>
      <c r="F73" s="10"/>
      <c r="G73" s="9"/>
      <c r="H73" s="9"/>
      <c r="I73" s="9"/>
      <c r="J73" s="9"/>
      <c r="K73" s="15"/>
      <c r="L73" s="9"/>
      <c r="M73" s="11"/>
      <c r="N73" s="11"/>
      <c r="O73" s="11"/>
      <c r="P73" s="21">
        <f t="shared" si="1"/>
        <v>0</v>
      </c>
      <c r="Q73" s="23" t="str">
        <f>IF(ISERROR(VLOOKUP(P73,'Ops - HBS Bank'!$B$1:$B$4999,1,FALSE)),"","X")</f>
        <v/>
      </c>
    </row>
    <row r="74" spans="1:17">
      <c r="A74" s="9"/>
      <c r="B74" s="9"/>
      <c r="C74" s="9"/>
      <c r="D74" s="9"/>
      <c r="E74" s="9"/>
      <c r="F74" s="10"/>
      <c r="G74" s="9"/>
      <c r="H74" s="9"/>
      <c r="I74" s="9"/>
      <c r="J74" s="9"/>
      <c r="K74" s="15"/>
      <c r="L74" s="9"/>
      <c r="M74" s="11"/>
      <c r="N74" s="11"/>
      <c r="O74" s="11"/>
      <c r="P74" s="21">
        <f t="shared" si="1"/>
        <v>0</v>
      </c>
      <c r="Q74" s="23" t="str">
        <f>IF(ISERROR(VLOOKUP(P74,'Ops - HBS Bank'!$B$1:$B$4999,1,FALSE)),"","X")</f>
        <v/>
      </c>
    </row>
    <row r="75" spans="1:17">
      <c r="A75" s="9"/>
      <c r="B75" s="9"/>
      <c r="C75" s="9"/>
      <c r="D75" s="9"/>
      <c r="E75" s="9"/>
      <c r="F75" s="10"/>
      <c r="G75" s="9"/>
      <c r="H75" s="9"/>
      <c r="I75" s="9"/>
      <c r="J75" s="9"/>
      <c r="K75" s="15"/>
      <c r="L75" s="9"/>
      <c r="M75" s="11"/>
      <c r="N75" s="11"/>
      <c r="O75" s="11"/>
      <c r="P75" s="21">
        <f t="shared" si="1"/>
        <v>0</v>
      </c>
      <c r="Q75" s="23" t="str">
        <f>IF(ISERROR(VLOOKUP(P75,'Ops - HBS Bank'!$B$1:$B$4999,1,FALSE)),"","X")</f>
        <v/>
      </c>
    </row>
    <row r="76" spans="1:17">
      <c r="A76" s="9"/>
      <c r="B76" s="9"/>
      <c r="C76" s="9"/>
      <c r="D76" s="9"/>
      <c r="E76" s="9"/>
      <c r="F76" s="10"/>
      <c r="G76" s="9"/>
      <c r="H76" s="9"/>
      <c r="I76" s="9"/>
      <c r="J76" s="9"/>
      <c r="K76" s="15"/>
      <c r="L76" s="9"/>
      <c r="M76" s="11"/>
      <c r="N76" s="11"/>
      <c r="O76" s="11"/>
      <c r="P76" s="21">
        <f t="shared" si="1"/>
        <v>0</v>
      </c>
      <c r="Q76" s="23" t="str">
        <f>IF(ISERROR(VLOOKUP(P76,'Ops - HBS Bank'!$B$1:$B$4999,1,FALSE)),"","X")</f>
        <v/>
      </c>
    </row>
    <row r="77" spans="1:17">
      <c r="A77" s="9"/>
      <c r="B77" s="9"/>
      <c r="C77" s="9"/>
      <c r="D77" s="9"/>
      <c r="E77" s="9"/>
      <c r="F77" s="10"/>
      <c r="G77" s="9"/>
      <c r="H77" s="9"/>
      <c r="I77" s="9"/>
      <c r="J77" s="9"/>
      <c r="K77" s="15"/>
      <c r="L77" s="9"/>
      <c r="M77" s="11"/>
      <c r="N77" s="11"/>
      <c r="O77" s="11"/>
      <c r="P77" s="21">
        <f t="shared" si="1"/>
        <v>0</v>
      </c>
      <c r="Q77" s="23" t="str">
        <f>IF(ISERROR(VLOOKUP(P77,'Ops - HBS Bank'!$B$1:$B$4999,1,FALSE)),"","X")</f>
        <v/>
      </c>
    </row>
    <row r="78" spans="1:17">
      <c r="A78" s="9"/>
      <c r="B78" s="9"/>
      <c r="C78" s="9"/>
      <c r="D78" s="9"/>
      <c r="E78" s="9"/>
      <c r="F78" s="10"/>
      <c r="G78" s="9"/>
      <c r="H78" s="9"/>
      <c r="I78" s="9"/>
      <c r="J78" s="9"/>
      <c r="K78" s="15"/>
      <c r="L78" s="9"/>
      <c r="M78" s="11"/>
      <c r="N78" s="11"/>
      <c r="O78" s="11"/>
      <c r="P78" s="21">
        <f t="shared" si="1"/>
        <v>0</v>
      </c>
      <c r="Q78" s="23" t="str">
        <f>IF(ISERROR(VLOOKUP(P78,'Ops - HBS Bank'!$B$1:$B$4999,1,FALSE)),"","X")</f>
        <v/>
      </c>
    </row>
    <row r="79" spans="1:17">
      <c r="A79" s="9"/>
      <c r="B79" s="9"/>
      <c r="C79" s="9"/>
      <c r="D79" s="9"/>
      <c r="E79" s="9"/>
      <c r="F79" s="10"/>
      <c r="G79" s="9"/>
      <c r="H79" s="9"/>
      <c r="I79" s="9"/>
      <c r="J79" s="9"/>
      <c r="K79" s="15"/>
      <c r="L79" s="9"/>
      <c r="M79" s="11"/>
      <c r="N79" s="11"/>
      <c r="O79" s="11"/>
      <c r="P79" s="21">
        <f t="shared" si="1"/>
        <v>0</v>
      </c>
      <c r="Q79" s="23" t="str">
        <f>IF(ISERROR(VLOOKUP(P79,'Ops - HBS Bank'!$B$1:$B$4999,1,FALSE)),"","X")</f>
        <v/>
      </c>
    </row>
    <row r="80" spans="1:17">
      <c r="A80" s="9"/>
      <c r="B80" s="9"/>
      <c r="C80" s="9"/>
      <c r="D80" s="9"/>
      <c r="E80" s="9"/>
      <c r="F80" s="10"/>
      <c r="G80" s="9"/>
      <c r="H80" s="9"/>
      <c r="I80" s="9"/>
      <c r="J80" s="9"/>
      <c r="K80" s="15"/>
      <c r="L80" s="9"/>
      <c r="M80" s="11"/>
      <c r="N80" s="11"/>
      <c r="O80" s="11"/>
      <c r="P80" s="21">
        <f t="shared" si="1"/>
        <v>0</v>
      </c>
      <c r="Q80" s="23" t="str">
        <f>IF(ISERROR(VLOOKUP(P80,'Ops - HBS Bank'!$B$1:$B$4999,1,FALSE)),"","X")</f>
        <v/>
      </c>
    </row>
    <row r="81" spans="1:17">
      <c r="A81" s="9"/>
      <c r="B81" s="9"/>
      <c r="C81" s="9"/>
      <c r="D81" s="9"/>
      <c r="E81" s="9"/>
      <c r="F81" s="10"/>
      <c r="G81" s="9"/>
      <c r="H81" s="9"/>
      <c r="I81" s="9"/>
      <c r="J81" s="9"/>
      <c r="K81" s="15"/>
      <c r="L81" s="9"/>
      <c r="M81" s="11"/>
      <c r="N81" s="11"/>
      <c r="O81" s="11"/>
      <c r="P81" s="21">
        <f t="shared" si="1"/>
        <v>0</v>
      </c>
      <c r="Q81" s="23" t="str">
        <f>IF(ISERROR(VLOOKUP(P81,'Ops - HBS Bank'!$B$1:$B$4999,1,FALSE)),"","X")</f>
        <v/>
      </c>
    </row>
    <row r="82" spans="1:17">
      <c r="A82" s="9"/>
      <c r="B82" s="9"/>
      <c r="C82" s="9"/>
      <c r="D82" s="9"/>
      <c r="E82" s="9"/>
      <c r="F82" s="10"/>
      <c r="G82" s="9"/>
      <c r="H82" s="9"/>
      <c r="I82" s="9"/>
      <c r="J82" s="9"/>
      <c r="K82" s="15"/>
      <c r="L82" s="9"/>
      <c r="M82" s="11"/>
      <c r="N82" s="11"/>
      <c r="O82" s="11"/>
      <c r="P82" s="21">
        <f t="shared" si="1"/>
        <v>0</v>
      </c>
      <c r="Q82" s="23" t="str">
        <f>IF(ISERROR(VLOOKUP(P82,'Ops - HBS Bank'!$B$1:$B$4999,1,FALSE)),"","X")</f>
        <v/>
      </c>
    </row>
    <row r="83" spans="1:17">
      <c r="A83" s="9"/>
      <c r="B83" s="9"/>
      <c r="C83" s="9"/>
      <c r="D83" s="9"/>
      <c r="E83" s="9"/>
      <c r="F83" s="10"/>
      <c r="G83" s="9"/>
      <c r="H83" s="9"/>
      <c r="I83" s="9"/>
      <c r="J83" s="9"/>
      <c r="K83" s="15"/>
      <c r="L83" s="9"/>
      <c r="M83" s="11"/>
      <c r="N83" s="11"/>
      <c r="O83" s="11"/>
      <c r="P83" s="21">
        <f t="shared" si="1"/>
        <v>0</v>
      </c>
      <c r="Q83" s="23" t="str">
        <f>IF(ISERROR(VLOOKUP(P83,'Ops - HBS Bank'!$B$1:$B$4999,1,FALSE)),"","X")</f>
        <v/>
      </c>
    </row>
    <row r="84" spans="1:17">
      <c r="A84" s="9"/>
      <c r="B84" s="9"/>
      <c r="C84" s="9"/>
      <c r="D84" s="9"/>
      <c r="E84" s="9"/>
      <c r="F84" s="10"/>
      <c r="G84" s="9"/>
      <c r="H84" s="9"/>
      <c r="I84" s="9"/>
      <c r="J84" s="9"/>
      <c r="K84" s="15"/>
      <c r="L84" s="9"/>
      <c r="M84" s="11"/>
      <c r="N84" s="11"/>
      <c r="O84" s="11"/>
      <c r="P84" s="21">
        <f t="shared" si="1"/>
        <v>0</v>
      </c>
      <c r="Q84" s="23" t="str">
        <f>IF(ISERROR(VLOOKUP(P84,'Ops - HBS Bank'!$B$1:$B$4999,1,FALSE)),"","X")</f>
        <v/>
      </c>
    </row>
    <row r="85" spans="1:17">
      <c r="A85" s="9"/>
      <c r="B85" s="9"/>
      <c r="C85" s="9"/>
      <c r="D85" s="9"/>
      <c r="E85" s="9"/>
      <c r="F85" s="10"/>
      <c r="G85" s="9"/>
      <c r="H85" s="9"/>
      <c r="I85" s="9"/>
      <c r="J85" s="9"/>
      <c r="K85" s="15"/>
      <c r="L85" s="9"/>
      <c r="M85" s="11"/>
      <c r="N85" s="11"/>
      <c r="O85" s="11"/>
      <c r="P85" s="21">
        <f t="shared" si="1"/>
        <v>0</v>
      </c>
      <c r="Q85" s="23" t="str">
        <f>IF(ISERROR(VLOOKUP(P85,'Ops - HBS Bank'!$B$1:$B$4999,1,FALSE)),"","X")</f>
        <v/>
      </c>
    </row>
    <row r="86" spans="1:17">
      <c r="A86" s="9"/>
      <c r="B86" s="9"/>
      <c r="C86" s="9"/>
      <c r="D86" s="9"/>
      <c r="E86" s="9"/>
      <c r="F86" s="10"/>
      <c r="G86" s="9"/>
      <c r="H86" s="9"/>
      <c r="I86" s="9"/>
      <c r="J86" s="9"/>
      <c r="K86" s="15"/>
      <c r="L86" s="9"/>
      <c r="M86" s="11"/>
      <c r="N86" s="11"/>
      <c r="O86" s="11"/>
      <c r="P86" s="21">
        <f t="shared" si="1"/>
        <v>0</v>
      </c>
      <c r="Q86" s="23" t="str">
        <f>IF(ISERROR(VLOOKUP(P86,'Ops - HBS Bank'!$B$1:$B$4999,1,FALSE)),"","X")</f>
        <v/>
      </c>
    </row>
    <row r="87" spans="1:17">
      <c r="A87" s="9"/>
      <c r="B87" s="9"/>
      <c r="C87" s="9"/>
      <c r="D87" s="9"/>
      <c r="E87" s="9"/>
      <c r="F87" s="10"/>
      <c r="G87" s="9"/>
      <c r="H87" s="9"/>
      <c r="I87" s="9"/>
      <c r="J87" s="9"/>
      <c r="K87" s="15"/>
      <c r="L87" s="9"/>
      <c r="M87" s="11"/>
      <c r="N87" s="11"/>
      <c r="O87" s="11"/>
      <c r="P87" s="21">
        <f t="shared" si="1"/>
        <v>0</v>
      </c>
      <c r="Q87" s="23" t="str">
        <f>IF(ISERROR(VLOOKUP(P87,'Ops - HBS Bank'!$B$1:$B$4999,1,FALSE)),"","X")</f>
        <v/>
      </c>
    </row>
    <row r="88" spans="1:17">
      <c r="A88" s="9"/>
      <c r="B88" s="9"/>
      <c r="C88" s="9"/>
      <c r="D88" s="9"/>
      <c r="E88" s="9"/>
      <c r="F88" s="10"/>
      <c r="G88" s="9"/>
      <c r="H88" s="9"/>
      <c r="I88" s="9"/>
      <c r="J88" s="9"/>
      <c r="K88" s="15"/>
      <c r="L88" s="9"/>
      <c r="M88" s="11"/>
      <c r="N88" s="11"/>
      <c r="O88" s="11"/>
      <c r="P88" s="21">
        <f t="shared" si="1"/>
        <v>0</v>
      </c>
      <c r="Q88" s="23" t="str">
        <f>IF(ISERROR(VLOOKUP(P88,'Ops - HBS Bank'!$B$1:$B$4999,1,FALSE)),"","X")</f>
        <v/>
      </c>
    </row>
    <row r="89" spans="1:17">
      <c r="A89" s="9"/>
      <c r="B89" s="9"/>
      <c r="C89" s="9"/>
      <c r="D89" s="9"/>
      <c r="E89" s="9"/>
      <c r="F89" s="10"/>
      <c r="G89" s="9"/>
      <c r="H89" s="9"/>
      <c r="I89" s="9"/>
      <c r="J89" s="9"/>
      <c r="K89" s="15"/>
      <c r="L89" s="9"/>
      <c r="M89" s="11"/>
      <c r="N89" s="11"/>
      <c r="O89" s="11"/>
      <c r="P89" s="21">
        <f t="shared" si="1"/>
        <v>0</v>
      </c>
      <c r="Q89" s="23" t="str">
        <f>IF(ISERROR(VLOOKUP(P89,'Ops - HBS Bank'!$B$1:$B$4999,1,FALSE)),"","X")</f>
        <v/>
      </c>
    </row>
    <row r="90" spans="1:17">
      <c r="A90" s="9"/>
      <c r="B90" s="9"/>
      <c r="C90" s="9"/>
      <c r="D90" s="9"/>
      <c r="E90" s="9"/>
      <c r="F90" s="10"/>
      <c r="G90" s="9"/>
      <c r="H90" s="9"/>
      <c r="I90" s="9"/>
      <c r="J90" s="9"/>
      <c r="K90" s="15"/>
      <c r="L90" s="9"/>
      <c r="M90" s="11"/>
      <c r="N90" s="11"/>
      <c r="O90" s="11"/>
      <c r="P90" s="21">
        <f t="shared" si="1"/>
        <v>0</v>
      </c>
      <c r="Q90" s="23" t="str">
        <f>IF(ISERROR(VLOOKUP(P90,'Ops - HBS Bank'!$B$1:$B$4999,1,FALSE)),"","X")</f>
        <v/>
      </c>
    </row>
    <row r="91" spans="1:17">
      <c r="A91" s="9"/>
      <c r="B91" s="9"/>
      <c r="C91" s="9"/>
      <c r="D91" s="9"/>
      <c r="E91" s="9"/>
      <c r="F91" s="10"/>
      <c r="G91" s="9"/>
      <c r="H91" s="9"/>
      <c r="I91" s="9"/>
      <c r="J91" s="9"/>
      <c r="K91" s="15"/>
      <c r="L91" s="9"/>
      <c r="M91" s="11"/>
      <c r="N91" s="11"/>
      <c r="O91" s="11"/>
      <c r="P91" s="21">
        <f t="shared" si="1"/>
        <v>0</v>
      </c>
      <c r="Q91" s="23" t="str">
        <f>IF(ISERROR(VLOOKUP(P91,'Ops - HBS Bank'!$B$1:$B$4999,1,FALSE)),"","X")</f>
        <v/>
      </c>
    </row>
    <row r="92" spans="1:17">
      <c r="A92" s="9"/>
      <c r="B92" s="9"/>
      <c r="C92" s="9"/>
      <c r="D92" s="9"/>
      <c r="E92" s="9"/>
      <c r="F92" s="10"/>
      <c r="G92" s="9"/>
      <c r="H92" s="9"/>
      <c r="I92" s="9"/>
      <c r="J92" s="9"/>
      <c r="K92" s="15"/>
      <c r="L92" s="9"/>
      <c r="M92" s="11"/>
      <c r="N92" s="11"/>
      <c r="O92" s="11"/>
      <c r="P92" s="21">
        <f t="shared" si="1"/>
        <v>0</v>
      </c>
      <c r="Q92" s="23" t="str">
        <f>IF(ISERROR(VLOOKUP(P92,'Ops - HBS Bank'!$B$1:$B$4999,1,FALSE)),"","X")</f>
        <v/>
      </c>
    </row>
    <row r="93" spans="1:17">
      <c r="A93" s="9"/>
      <c r="B93" s="9"/>
      <c r="C93" s="9"/>
      <c r="D93" s="9"/>
      <c r="E93" s="9"/>
      <c r="F93" s="10"/>
      <c r="G93" s="9"/>
      <c r="H93" s="9"/>
      <c r="I93" s="9"/>
      <c r="J93" s="9"/>
      <c r="K93" s="15"/>
      <c r="L93" s="9"/>
      <c r="M93" s="11"/>
      <c r="N93" s="11"/>
      <c r="O93" s="11"/>
      <c r="P93" s="21">
        <f t="shared" si="1"/>
        <v>0</v>
      </c>
      <c r="Q93" s="23" t="str">
        <f>IF(ISERROR(VLOOKUP(P93,'Ops - HBS Bank'!$B$1:$B$4999,1,FALSE)),"","X")</f>
        <v/>
      </c>
    </row>
    <row r="94" spans="1:17">
      <c r="A94" s="9"/>
      <c r="B94" s="9"/>
      <c r="C94" s="9"/>
      <c r="D94" s="9"/>
      <c r="E94" s="9"/>
      <c r="F94" s="10"/>
      <c r="G94" s="9"/>
      <c r="H94" s="9"/>
      <c r="I94" s="9"/>
      <c r="J94" s="9"/>
      <c r="K94" s="15"/>
      <c r="L94" s="9"/>
      <c r="M94" s="11"/>
      <c r="N94" s="11"/>
      <c r="O94" s="11"/>
      <c r="P94" s="21">
        <f t="shared" si="1"/>
        <v>0</v>
      </c>
      <c r="Q94" s="23" t="str">
        <f>IF(ISERROR(VLOOKUP(P94,'Ops - HBS Bank'!$B$1:$B$4999,1,FALSE)),"","X")</f>
        <v/>
      </c>
    </row>
    <row r="95" spans="1:17">
      <c r="A95" s="9"/>
      <c r="B95" s="9"/>
      <c r="C95" s="9"/>
      <c r="D95" s="9"/>
      <c r="E95" s="9"/>
      <c r="F95" s="10"/>
      <c r="G95" s="9"/>
      <c r="H95" s="9"/>
      <c r="I95" s="9"/>
      <c r="J95" s="9"/>
      <c r="K95" s="15"/>
      <c r="L95" s="9"/>
      <c r="M95" s="11"/>
      <c r="N95" s="11"/>
      <c r="O95" s="11"/>
      <c r="P95" s="21">
        <f t="shared" si="1"/>
        <v>0</v>
      </c>
      <c r="Q95" s="23" t="str">
        <f>IF(ISERROR(VLOOKUP(P95,'Ops - HBS Bank'!$B$1:$B$4999,1,FALSE)),"","X")</f>
        <v/>
      </c>
    </row>
    <row r="96" spans="1:17">
      <c r="A96" s="9"/>
      <c r="B96" s="9"/>
      <c r="C96" s="9"/>
      <c r="D96" s="9"/>
      <c r="E96" s="9"/>
      <c r="F96" s="10"/>
      <c r="G96" s="9"/>
      <c r="H96" s="9"/>
      <c r="I96" s="9"/>
      <c r="J96" s="9"/>
      <c r="K96" s="15"/>
      <c r="L96" s="9"/>
      <c r="M96" s="11"/>
      <c r="N96" s="11"/>
      <c r="O96" s="11"/>
      <c r="P96" s="21">
        <f t="shared" si="1"/>
        <v>0</v>
      </c>
      <c r="Q96" s="23" t="str">
        <f>IF(ISERROR(VLOOKUP(P96,'Ops - HBS Bank'!$B$1:$B$4999,1,FALSE)),"","X")</f>
        <v/>
      </c>
    </row>
    <row r="97" spans="1:17">
      <c r="A97" s="9"/>
      <c r="B97" s="9"/>
      <c r="C97" s="9"/>
      <c r="D97" s="9"/>
      <c r="E97" s="9"/>
      <c r="F97" s="10"/>
      <c r="G97" s="9"/>
      <c r="H97" s="9"/>
      <c r="I97" s="9"/>
      <c r="J97" s="9"/>
      <c r="K97" s="15"/>
      <c r="L97" s="9"/>
      <c r="M97" s="11"/>
      <c r="N97" s="11"/>
      <c r="O97" s="11"/>
      <c r="P97" s="21">
        <f t="shared" si="1"/>
        <v>0</v>
      </c>
      <c r="Q97" s="23" t="str">
        <f>IF(ISERROR(VLOOKUP(P97,'Ops - HBS Bank'!$B$1:$B$4999,1,FALSE)),"","X")</f>
        <v/>
      </c>
    </row>
    <row r="98" spans="1:17">
      <c r="A98" s="9"/>
      <c r="B98" s="9"/>
      <c r="C98" s="9"/>
      <c r="D98" s="9"/>
      <c r="E98" s="9"/>
      <c r="F98" s="10"/>
      <c r="G98" s="9"/>
      <c r="H98" s="9"/>
      <c r="I98" s="9"/>
      <c r="J98" s="9"/>
      <c r="K98" s="15"/>
      <c r="L98" s="9"/>
      <c r="M98" s="11"/>
      <c r="N98" s="11"/>
      <c r="O98" s="11"/>
      <c r="P98" s="21">
        <f t="shared" si="1"/>
        <v>0</v>
      </c>
      <c r="Q98" s="23" t="str">
        <f>IF(ISERROR(VLOOKUP(P98,'Ops - HBS Bank'!$B$1:$B$4999,1,FALSE)),"","X")</f>
        <v/>
      </c>
    </row>
    <row r="99" spans="1:17">
      <c r="A99" s="9"/>
      <c r="B99" s="9"/>
      <c r="C99" s="9"/>
      <c r="D99" s="9"/>
      <c r="E99" s="9"/>
      <c r="F99" s="10"/>
      <c r="G99" s="9"/>
      <c r="H99" s="9"/>
      <c r="I99" s="9"/>
      <c r="J99" s="9"/>
      <c r="K99" s="15"/>
      <c r="L99" s="9"/>
      <c r="M99" s="11"/>
      <c r="N99" s="11"/>
      <c r="O99" s="11"/>
      <c r="P99" s="21">
        <f t="shared" si="1"/>
        <v>0</v>
      </c>
      <c r="Q99" s="23" t="str">
        <f>IF(ISERROR(VLOOKUP(P99,'Ops - HBS Bank'!$B$1:$B$4999,1,FALSE)),"","X")</f>
        <v/>
      </c>
    </row>
    <row r="100" spans="1:17">
      <c r="A100" s="9"/>
      <c r="B100" s="9"/>
      <c r="C100" s="9"/>
      <c r="D100" s="9"/>
      <c r="E100" s="9"/>
      <c r="F100" s="10"/>
      <c r="G100" s="9"/>
      <c r="H100" s="9"/>
      <c r="I100" s="9"/>
      <c r="J100" s="9"/>
      <c r="K100" s="15"/>
      <c r="L100" s="9"/>
      <c r="M100" s="11"/>
      <c r="N100" s="11"/>
      <c r="O100" s="11"/>
      <c r="P100" s="21">
        <f t="shared" si="1"/>
        <v>0</v>
      </c>
      <c r="Q100" s="23" t="str">
        <f>IF(ISERROR(VLOOKUP(P100,'Ops - HBS Bank'!$B$1:$B$4999,1,FALSE)),"","X")</f>
        <v/>
      </c>
    </row>
    <row r="101" spans="1:17">
      <c r="A101" s="9"/>
      <c r="B101" s="9"/>
      <c r="C101" s="9"/>
      <c r="D101" s="9"/>
      <c r="E101" s="9"/>
      <c r="F101" s="10"/>
      <c r="G101" s="9"/>
      <c r="H101" s="9"/>
      <c r="I101" s="9"/>
      <c r="J101" s="9"/>
      <c r="K101" s="15"/>
      <c r="L101" s="9"/>
      <c r="M101" s="11"/>
      <c r="N101" s="11"/>
      <c r="O101" s="11"/>
      <c r="P101" s="21">
        <f t="shared" si="1"/>
        <v>0</v>
      </c>
      <c r="Q101" s="23" t="str">
        <f>IF(ISERROR(VLOOKUP(P101,'Ops - HBS Bank'!$B$1:$B$4999,1,FALSE)),"","X")</f>
        <v/>
      </c>
    </row>
    <row r="102" spans="1:17">
      <c r="A102" s="9"/>
      <c r="B102" s="9"/>
      <c r="C102" s="9"/>
      <c r="D102" s="9"/>
      <c r="E102" s="9"/>
      <c r="F102" s="10"/>
      <c r="G102" s="9"/>
      <c r="H102" s="9"/>
      <c r="I102" s="9"/>
      <c r="J102" s="9"/>
      <c r="K102" s="15"/>
      <c r="L102" s="9"/>
      <c r="M102" s="11"/>
      <c r="N102" s="11"/>
      <c r="O102" s="11"/>
      <c r="P102" s="21">
        <f t="shared" si="1"/>
        <v>0</v>
      </c>
      <c r="Q102" s="23" t="str">
        <f>IF(ISERROR(VLOOKUP(P102,'Ops - HBS Bank'!$B$1:$B$4999,1,FALSE)),"","X")</f>
        <v/>
      </c>
    </row>
    <row r="103" spans="1:17">
      <c r="A103" s="9"/>
      <c r="B103" s="9"/>
      <c r="C103" s="9"/>
      <c r="D103" s="9"/>
      <c r="E103" s="9"/>
      <c r="F103" s="10"/>
      <c r="G103" s="9"/>
      <c r="H103" s="9"/>
      <c r="I103" s="9"/>
      <c r="J103" s="9"/>
      <c r="K103" s="15"/>
      <c r="L103" s="9"/>
      <c r="M103" s="11"/>
      <c r="N103" s="11"/>
      <c r="O103" s="11"/>
      <c r="P103" s="21">
        <f t="shared" si="1"/>
        <v>0</v>
      </c>
      <c r="Q103" s="23" t="str">
        <f>IF(ISERROR(VLOOKUP(P103,'Ops - HBS Bank'!$B$1:$B$4999,1,FALSE)),"","X")</f>
        <v/>
      </c>
    </row>
    <row r="104" spans="1:17">
      <c r="A104" s="9"/>
      <c r="B104" s="9"/>
      <c r="C104" s="9"/>
      <c r="D104" s="9"/>
      <c r="E104" s="9"/>
      <c r="F104" s="10"/>
      <c r="G104" s="9"/>
      <c r="H104" s="9"/>
      <c r="I104" s="9"/>
      <c r="J104" s="9"/>
      <c r="K104" s="15"/>
      <c r="L104" s="9"/>
      <c r="M104" s="11"/>
      <c r="N104" s="11"/>
      <c r="O104" s="11"/>
      <c r="P104" s="21">
        <f t="shared" si="1"/>
        <v>0</v>
      </c>
      <c r="Q104" s="23" t="str">
        <f>IF(ISERROR(VLOOKUP(P104,'Ops - HBS Bank'!$B$1:$B$4999,1,FALSE)),"","X")</f>
        <v/>
      </c>
    </row>
    <row r="105" spans="1:17">
      <c r="A105" s="9"/>
      <c r="B105" s="9"/>
      <c r="C105" s="9"/>
      <c r="D105" s="9"/>
      <c r="E105" s="9"/>
      <c r="F105" s="10"/>
      <c r="G105" s="9"/>
      <c r="H105" s="9"/>
      <c r="I105" s="9"/>
      <c r="J105" s="9"/>
      <c r="K105" s="15"/>
      <c r="L105" s="9"/>
      <c r="M105" s="11"/>
      <c r="N105" s="11"/>
      <c r="O105" s="11"/>
      <c r="P105" s="21">
        <f t="shared" si="1"/>
        <v>0</v>
      </c>
      <c r="Q105" s="23" t="str">
        <f>IF(ISERROR(VLOOKUP(P105,'Ops - HBS Bank'!$B$1:$B$4999,1,FALSE)),"","X")</f>
        <v/>
      </c>
    </row>
    <row r="106" spans="1:17">
      <c r="A106" s="9"/>
      <c r="B106" s="9"/>
      <c r="C106" s="9"/>
      <c r="D106" s="9"/>
      <c r="E106" s="9"/>
      <c r="F106" s="10"/>
      <c r="G106" s="9"/>
      <c r="H106" s="9"/>
      <c r="I106" s="9"/>
      <c r="J106" s="9"/>
      <c r="K106" s="15"/>
      <c r="L106" s="9"/>
      <c r="M106" s="11"/>
      <c r="N106" s="11"/>
      <c r="O106" s="11"/>
      <c r="P106" s="21">
        <f t="shared" si="1"/>
        <v>0</v>
      </c>
      <c r="Q106" s="23" t="str">
        <f>IF(ISERROR(VLOOKUP(P106,'Ops - HBS Bank'!$B$1:$B$4999,1,FALSE)),"","X")</f>
        <v/>
      </c>
    </row>
    <row r="107" spans="1:17">
      <c r="A107" s="9"/>
      <c r="B107" s="9"/>
      <c r="C107" s="9"/>
      <c r="D107" s="9"/>
      <c r="E107" s="9"/>
      <c r="F107" s="10"/>
      <c r="G107" s="9"/>
      <c r="H107" s="9"/>
      <c r="I107" s="9"/>
      <c r="J107" s="9"/>
      <c r="K107" s="15"/>
      <c r="L107" s="9"/>
      <c r="M107" s="11"/>
      <c r="N107" s="11"/>
      <c r="O107" s="11"/>
      <c r="P107" s="21">
        <f t="shared" si="1"/>
        <v>0</v>
      </c>
      <c r="Q107" s="23" t="str">
        <f>IF(ISERROR(VLOOKUP(P107,'Ops - HBS Bank'!$B$1:$B$4999,1,FALSE)),"","X")</f>
        <v/>
      </c>
    </row>
    <row r="108" spans="1:17">
      <c r="A108" s="9"/>
      <c r="B108" s="9"/>
      <c r="C108" s="9"/>
      <c r="D108" s="9"/>
      <c r="E108" s="9"/>
      <c r="F108" s="10"/>
      <c r="G108" s="9"/>
      <c r="H108" s="9"/>
      <c r="I108" s="9"/>
      <c r="J108" s="9"/>
      <c r="K108" s="15"/>
      <c r="L108" s="9"/>
      <c r="M108" s="11"/>
      <c r="N108" s="11"/>
      <c r="O108" s="11"/>
      <c r="P108" s="21">
        <f t="shared" si="1"/>
        <v>0</v>
      </c>
      <c r="Q108" s="23" t="str">
        <f>IF(ISERROR(VLOOKUP(P108,'Ops - HBS Bank'!$B$1:$B$4999,1,FALSE)),"","X")</f>
        <v/>
      </c>
    </row>
    <row r="109" spans="1:17">
      <c r="A109" s="9"/>
      <c r="B109" s="9"/>
      <c r="C109" s="9"/>
      <c r="D109" s="9"/>
      <c r="E109" s="9"/>
      <c r="F109" s="10"/>
      <c r="G109" s="9"/>
      <c r="H109" s="9"/>
      <c r="I109" s="9"/>
      <c r="J109" s="9"/>
      <c r="K109" s="15"/>
      <c r="L109" s="9"/>
      <c r="M109" s="11"/>
      <c r="N109" s="11"/>
      <c r="O109" s="11"/>
      <c r="P109" s="21">
        <f t="shared" si="1"/>
        <v>0</v>
      </c>
      <c r="Q109" s="23" t="str">
        <f>IF(ISERROR(VLOOKUP(P109,'Ops - HBS Bank'!$B$1:$B$4999,1,FALSE)),"","X")</f>
        <v/>
      </c>
    </row>
    <row r="110" spans="1:17">
      <c r="A110" s="9"/>
      <c r="B110" s="9"/>
      <c r="C110" s="9"/>
      <c r="D110" s="9"/>
      <c r="E110" s="9"/>
      <c r="F110" s="10"/>
      <c r="G110" s="9"/>
      <c r="H110" s="9"/>
      <c r="I110" s="9"/>
      <c r="J110" s="9"/>
      <c r="K110" s="15"/>
      <c r="L110" s="9"/>
      <c r="M110" s="11"/>
      <c r="N110" s="11"/>
      <c r="O110" s="11"/>
      <c r="P110" s="21">
        <f t="shared" si="1"/>
        <v>0</v>
      </c>
      <c r="Q110" s="23" t="str">
        <f>IF(ISERROR(VLOOKUP(P110,'Ops - HBS Bank'!$B$1:$B$4999,1,FALSE)),"","X")</f>
        <v/>
      </c>
    </row>
    <row r="111" spans="1:17">
      <c r="A111" s="9"/>
      <c r="B111" s="9"/>
      <c r="C111" s="9"/>
      <c r="D111" s="9"/>
      <c r="E111" s="9"/>
      <c r="F111" s="10"/>
      <c r="G111" s="9"/>
      <c r="H111" s="9"/>
      <c r="I111" s="9"/>
      <c r="J111" s="9"/>
      <c r="K111" s="15"/>
      <c r="L111" s="9"/>
      <c r="M111" s="11"/>
      <c r="N111" s="11"/>
      <c r="O111" s="11"/>
      <c r="P111" s="21">
        <f t="shared" si="1"/>
        <v>0</v>
      </c>
      <c r="Q111" s="23" t="str">
        <f>IF(ISERROR(VLOOKUP(P111,'Ops - HBS Bank'!$B$1:$B$4999,1,FALSE)),"","X")</f>
        <v/>
      </c>
    </row>
    <row r="112" spans="1:17">
      <c r="A112" s="9"/>
      <c r="B112" s="9"/>
      <c r="C112" s="9"/>
      <c r="D112" s="9"/>
      <c r="E112" s="9"/>
      <c r="F112" s="10"/>
      <c r="G112" s="9"/>
      <c r="H112" s="9"/>
      <c r="I112" s="9"/>
      <c r="J112" s="9"/>
      <c r="K112" s="15"/>
      <c r="L112" s="9"/>
      <c r="M112" s="11"/>
      <c r="N112" s="11"/>
      <c r="O112" s="11"/>
      <c r="P112" s="21">
        <f t="shared" si="1"/>
        <v>0</v>
      </c>
      <c r="Q112" s="23" t="str">
        <f>IF(ISERROR(VLOOKUP(P112,'Ops - HBS Bank'!$B$1:$B$4999,1,FALSE)),"","X")</f>
        <v/>
      </c>
    </row>
    <row r="113" spans="1:17">
      <c r="A113" s="9"/>
      <c r="B113" s="9"/>
      <c r="C113" s="9"/>
      <c r="D113" s="9"/>
      <c r="E113" s="9"/>
      <c r="F113" s="10"/>
      <c r="G113" s="9"/>
      <c r="H113" s="9"/>
      <c r="I113" s="9"/>
      <c r="J113" s="9"/>
      <c r="K113" s="15"/>
      <c r="L113" s="9"/>
      <c r="M113" s="11"/>
      <c r="N113" s="11"/>
      <c r="O113" s="11"/>
      <c r="P113" s="21">
        <f t="shared" si="1"/>
        <v>0</v>
      </c>
      <c r="Q113" s="23" t="str">
        <f>IF(ISERROR(VLOOKUP(P113,'Ops - HBS Bank'!$B$1:$B$4999,1,FALSE)),"","X")</f>
        <v/>
      </c>
    </row>
    <row r="114" spans="1:17">
      <c r="A114" s="9"/>
      <c r="B114" s="9"/>
      <c r="C114" s="9"/>
      <c r="D114" s="9"/>
      <c r="E114" s="9"/>
      <c r="F114" s="10"/>
      <c r="G114" s="9"/>
      <c r="H114" s="9"/>
      <c r="I114" s="9"/>
      <c r="J114" s="9"/>
      <c r="K114" s="15"/>
      <c r="L114" s="9"/>
      <c r="M114" s="11"/>
      <c r="N114" s="11"/>
      <c r="O114" s="11"/>
      <c r="P114" s="21">
        <f t="shared" si="1"/>
        <v>0</v>
      </c>
      <c r="Q114" s="23" t="str">
        <f>IF(ISERROR(VLOOKUP(P114,'Ops - HBS Bank'!$B$1:$B$4999,1,FALSE)),"","X")</f>
        <v/>
      </c>
    </row>
    <row r="115" spans="1:17">
      <c r="A115" s="9"/>
      <c r="B115" s="9"/>
      <c r="C115" s="9"/>
      <c r="D115" s="9"/>
      <c r="E115" s="9"/>
      <c r="F115" s="10"/>
      <c r="G115" s="9"/>
      <c r="H115" s="9"/>
      <c r="I115" s="9"/>
      <c r="J115" s="9"/>
      <c r="K115" s="15"/>
      <c r="L115" s="9"/>
      <c r="M115" s="11"/>
      <c r="N115" s="11"/>
      <c r="O115" s="11"/>
      <c r="P115" s="21">
        <f t="shared" ref="P115:P178" si="2">G115*1</f>
        <v>0</v>
      </c>
      <c r="Q115" s="23" t="str">
        <f>IF(ISERROR(VLOOKUP(P115,'Ops - HBS Bank'!$B$1:$B$4999,1,FALSE)),"","X")</f>
        <v/>
      </c>
    </row>
    <row r="116" spans="1:17">
      <c r="A116" s="9"/>
      <c r="B116" s="9"/>
      <c r="C116" s="9"/>
      <c r="D116" s="9"/>
      <c r="E116" s="9"/>
      <c r="F116" s="10"/>
      <c r="G116" s="9"/>
      <c r="H116" s="9"/>
      <c r="I116" s="9"/>
      <c r="J116" s="9"/>
      <c r="K116" s="15"/>
      <c r="L116" s="9"/>
      <c r="M116" s="11"/>
      <c r="N116" s="11"/>
      <c r="O116" s="11"/>
      <c r="P116" s="21">
        <f t="shared" si="2"/>
        <v>0</v>
      </c>
      <c r="Q116" s="23" t="str">
        <f>IF(ISERROR(VLOOKUP(P116,'Ops - HBS Bank'!$B$1:$B$4999,1,FALSE)),"","X")</f>
        <v/>
      </c>
    </row>
    <row r="117" spans="1:17">
      <c r="A117" s="9"/>
      <c r="B117" s="9"/>
      <c r="C117" s="9"/>
      <c r="D117" s="9"/>
      <c r="E117" s="9"/>
      <c r="F117" s="10"/>
      <c r="G117" s="9"/>
      <c r="H117" s="9"/>
      <c r="I117" s="9"/>
      <c r="J117" s="9"/>
      <c r="K117" s="15"/>
      <c r="L117" s="9"/>
      <c r="M117" s="11"/>
      <c r="N117" s="11"/>
      <c r="O117" s="11"/>
      <c r="P117" s="21">
        <f t="shared" si="2"/>
        <v>0</v>
      </c>
      <c r="Q117" s="23" t="str">
        <f>IF(ISERROR(VLOOKUP(P117,'Ops - HBS Bank'!$B$1:$B$4999,1,FALSE)),"","X")</f>
        <v/>
      </c>
    </row>
    <row r="118" spans="1:17">
      <c r="A118" s="9"/>
      <c r="B118" s="9"/>
      <c r="C118" s="9"/>
      <c r="D118" s="9"/>
      <c r="E118" s="9"/>
      <c r="F118" s="10"/>
      <c r="G118" s="9"/>
      <c r="H118" s="9"/>
      <c r="I118" s="9"/>
      <c r="J118" s="9"/>
      <c r="K118" s="15"/>
      <c r="L118" s="9"/>
      <c r="M118" s="11"/>
      <c r="N118" s="11"/>
      <c r="O118" s="11"/>
      <c r="P118" s="21">
        <f t="shared" si="2"/>
        <v>0</v>
      </c>
      <c r="Q118" s="23" t="str">
        <f>IF(ISERROR(VLOOKUP(P118,'Ops - HBS Bank'!$B$1:$B$4999,1,FALSE)),"","X")</f>
        <v/>
      </c>
    </row>
    <row r="119" spans="1:17">
      <c r="A119" s="9"/>
      <c r="B119" s="9"/>
      <c r="C119" s="9"/>
      <c r="D119" s="9"/>
      <c r="E119" s="9"/>
      <c r="F119" s="10"/>
      <c r="G119" s="9"/>
      <c r="H119" s="9"/>
      <c r="I119" s="9"/>
      <c r="J119" s="9"/>
      <c r="K119" s="15"/>
      <c r="L119" s="9"/>
      <c r="M119" s="11"/>
      <c r="N119" s="11"/>
      <c r="O119" s="11"/>
      <c r="P119" s="21">
        <f t="shared" si="2"/>
        <v>0</v>
      </c>
      <c r="Q119" s="23" t="str">
        <f>IF(ISERROR(VLOOKUP(P119,'Ops - HBS Bank'!$B$1:$B$4999,1,FALSE)),"","X")</f>
        <v/>
      </c>
    </row>
    <row r="120" spans="1:17">
      <c r="A120" s="9"/>
      <c r="B120" s="9"/>
      <c r="C120" s="9"/>
      <c r="D120" s="9"/>
      <c r="E120" s="9"/>
      <c r="F120" s="10"/>
      <c r="G120" s="9"/>
      <c r="H120" s="9"/>
      <c r="I120" s="9"/>
      <c r="J120" s="9"/>
      <c r="K120" s="15"/>
      <c r="L120" s="9"/>
      <c r="M120" s="11"/>
      <c r="N120" s="11"/>
      <c r="O120" s="11"/>
      <c r="P120" s="21">
        <f t="shared" si="2"/>
        <v>0</v>
      </c>
      <c r="Q120" s="23" t="str">
        <f>IF(ISERROR(VLOOKUP(P120,'Ops - HBS Bank'!$B$1:$B$4999,1,FALSE)),"","X")</f>
        <v/>
      </c>
    </row>
    <row r="121" spans="1:17">
      <c r="A121" s="9"/>
      <c r="B121" s="9"/>
      <c r="C121" s="9"/>
      <c r="D121" s="9"/>
      <c r="E121" s="9"/>
      <c r="F121" s="10"/>
      <c r="G121" s="9"/>
      <c r="H121" s="9"/>
      <c r="I121" s="9"/>
      <c r="J121" s="9"/>
      <c r="K121" s="15"/>
      <c r="L121" s="9"/>
      <c r="M121" s="11"/>
      <c r="N121" s="11"/>
      <c r="O121" s="11"/>
      <c r="P121" s="21">
        <f t="shared" si="2"/>
        <v>0</v>
      </c>
      <c r="Q121" s="23" t="str">
        <f>IF(ISERROR(VLOOKUP(P121,'Ops - HBS Bank'!$B$1:$B$4999,1,FALSE)),"","X")</f>
        <v/>
      </c>
    </row>
    <row r="122" spans="1:17">
      <c r="A122" s="9"/>
      <c r="B122" s="9"/>
      <c r="C122" s="9"/>
      <c r="D122" s="9"/>
      <c r="E122" s="9"/>
      <c r="F122" s="10"/>
      <c r="G122" s="9"/>
      <c r="H122" s="9"/>
      <c r="I122" s="9"/>
      <c r="J122" s="9"/>
      <c r="K122" s="15"/>
      <c r="L122" s="9"/>
      <c r="M122" s="11"/>
      <c r="N122" s="11"/>
      <c r="O122" s="11"/>
      <c r="P122" s="21">
        <f t="shared" si="2"/>
        <v>0</v>
      </c>
      <c r="Q122" s="23" t="str">
        <f>IF(ISERROR(VLOOKUP(P122,'Ops - HBS Bank'!$B$1:$B$4999,1,FALSE)),"","X")</f>
        <v/>
      </c>
    </row>
    <row r="123" spans="1:17">
      <c r="A123" s="9"/>
      <c r="B123" s="9"/>
      <c r="C123" s="9"/>
      <c r="D123" s="9"/>
      <c r="E123" s="9"/>
      <c r="F123" s="10"/>
      <c r="G123" s="9"/>
      <c r="H123" s="9"/>
      <c r="I123" s="9"/>
      <c r="J123" s="9"/>
      <c r="K123" s="15"/>
      <c r="L123" s="9"/>
      <c r="M123" s="11"/>
      <c r="N123" s="11"/>
      <c r="O123" s="11"/>
      <c r="P123" s="21">
        <f t="shared" si="2"/>
        <v>0</v>
      </c>
      <c r="Q123" s="23" t="str">
        <f>IF(ISERROR(VLOOKUP(P123,'Ops - HBS Bank'!$B$1:$B$4999,1,FALSE)),"","X")</f>
        <v/>
      </c>
    </row>
    <row r="124" spans="1:17">
      <c r="A124" s="9"/>
      <c r="B124" s="9"/>
      <c r="C124" s="9"/>
      <c r="D124" s="9"/>
      <c r="E124" s="9"/>
      <c r="F124" s="10"/>
      <c r="G124" s="9"/>
      <c r="H124" s="9"/>
      <c r="I124" s="9"/>
      <c r="J124" s="9"/>
      <c r="K124" s="15"/>
      <c r="L124" s="9"/>
      <c r="M124" s="11"/>
      <c r="N124" s="11"/>
      <c r="O124" s="11"/>
      <c r="P124" s="21">
        <f t="shared" si="2"/>
        <v>0</v>
      </c>
      <c r="Q124" s="23" t="str">
        <f>IF(ISERROR(VLOOKUP(P124,'Ops - HBS Bank'!$B$1:$B$4999,1,FALSE)),"","X")</f>
        <v/>
      </c>
    </row>
    <row r="125" spans="1:17">
      <c r="A125" s="9"/>
      <c r="B125" s="9"/>
      <c r="C125" s="9"/>
      <c r="D125" s="9"/>
      <c r="E125" s="9"/>
      <c r="F125" s="10"/>
      <c r="G125" s="9"/>
      <c r="H125" s="9"/>
      <c r="I125" s="9"/>
      <c r="J125" s="9"/>
      <c r="K125" s="15"/>
      <c r="L125" s="9"/>
      <c r="M125" s="11"/>
      <c r="N125" s="11"/>
      <c r="O125" s="11"/>
      <c r="P125" s="21">
        <f t="shared" si="2"/>
        <v>0</v>
      </c>
      <c r="Q125" s="23" t="str">
        <f>IF(ISERROR(VLOOKUP(P125,'Ops - HBS Bank'!$B$1:$B$4999,1,FALSE)),"","X")</f>
        <v/>
      </c>
    </row>
    <row r="126" spans="1:17">
      <c r="A126" s="9"/>
      <c r="B126" s="9"/>
      <c r="C126" s="9"/>
      <c r="D126" s="9"/>
      <c r="E126" s="9"/>
      <c r="F126" s="10"/>
      <c r="G126" s="9"/>
      <c r="H126" s="9"/>
      <c r="I126" s="9"/>
      <c r="J126" s="9"/>
      <c r="K126" s="15"/>
      <c r="L126" s="9"/>
      <c r="M126" s="11"/>
      <c r="N126" s="11"/>
      <c r="O126" s="11"/>
      <c r="P126" s="21">
        <f t="shared" si="2"/>
        <v>0</v>
      </c>
      <c r="Q126" s="23" t="str">
        <f>IF(ISERROR(VLOOKUP(P126,'Ops - HBS Bank'!$B$1:$B$4999,1,FALSE)),"","X")</f>
        <v/>
      </c>
    </row>
    <row r="127" spans="1:17">
      <c r="A127" s="9"/>
      <c r="B127" s="9"/>
      <c r="C127" s="9"/>
      <c r="D127" s="9"/>
      <c r="E127" s="9"/>
      <c r="F127" s="10"/>
      <c r="G127" s="9"/>
      <c r="H127" s="9"/>
      <c r="I127" s="9"/>
      <c r="J127" s="9"/>
      <c r="K127" s="15"/>
      <c r="L127" s="9"/>
      <c r="M127" s="11"/>
      <c r="N127" s="11"/>
      <c r="O127" s="11"/>
      <c r="P127" s="21">
        <f t="shared" si="2"/>
        <v>0</v>
      </c>
      <c r="Q127" s="23" t="str">
        <f>IF(ISERROR(VLOOKUP(P127,'Ops - HBS Bank'!$B$1:$B$4999,1,FALSE)),"","X")</f>
        <v/>
      </c>
    </row>
    <row r="128" spans="1:17">
      <c r="A128" s="9"/>
      <c r="B128" s="9"/>
      <c r="C128" s="9"/>
      <c r="D128" s="9"/>
      <c r="E128" s="9"/>
      <c r="F128" s="10"/>
      <c r="G128" s="9"/>
      <c r="H128" s="9"/>
      <c r="I128" s="9"/>
      <c r="J128" s="9"/>
      <c r="K128" s="15"/>
      <c r="L128" s="9"/>
      <c r="M128" s="11"/>
      <c r="N128" s="11"/>
      <c r="O128" s="11"/>
      <c r="P128" s="21">
        <f t="shared" si="2"/>
        <v>0</v>
      </c>
      <c r="Q128" s="23" t="str">
        <f>IF(ISERROR(VLOOKUP(P128,'Ops - HBS Bank'!$B$1:$B$4999,1,FALSE)),"","X")</f>
        <v/>
      </c>
    </row>
    <row r="129" spans="1:17">
      <c r="A129" s="9"/>
      <c r="B129" s="9"/>
      <c r="C129" s="9"/>
      <c r="D129" s="9"/>
      <c r="E129" s="9"/>
      <c r="F129" s="10"/>
      <c r="G129" s="9"/>
      <c r="H129" s="9"/>
      <c r="I129" s="9"/>
      <c r="J129" s="9"/>
      <c r="K129" s="15"/>
      <c r="L129" s="9"/>
      <c r="M129" s="11"/>
      <c r="N129" s="11"/>
      <c r="O129" s="11"/>
      <c r="P129" s="21">
        <f t="shared" si="2"/>
        <v>0</v>
      </c>
      <c r="Q129" s="23" t="str">
        <f>IF(ISERROR(VLOOKUP(P129,'Ops - HBS Bank'!$B$1:$B$4999,1,FALSE)),"","X")</f>
        <v/>
      </c>
    </row>
    <row r="130" spans="1:17">
      <c r="A130" s="9"/>
      <c r="B130" s="9"/>
      <c r="C130" s="9"/>
      <c r="D130" s="9"/>
      <c r="E130" s="9"/>
      <c r="F130" s="10"/>
      <c r="G130" s="9"/>
      <c r="H130" s="9"/>
      <c r="I130" s="9"/>
      <c r="J130" s="9"/>
      <c r="K130" s="15"/>
      <c r="L130" s="9"/>
      <c r="M130" s="11"/>
      <c r="N130" s="11"/>
      <c r="O130" s="11"/>
      <c r="P130" s="21">
        <f t="shared" si="2"/>
        <v>0</v>
      </c>
      <c r="Q130" s="23" t="str">
        <f>IF(ISERROR(VLOOKUP(P130,'Ops - HBS Bank'!$B$1:$B$4999,1,FALSE)),"","X")</f>
        <v/>
      </c>
    </row>
    <row r="131" spans="1:17">
      <c r="A131" s="9"/>
      <c r="B131" s="9"/>
      <c r="C131" s="9"/>
      <c r="D131" s="9"/>
      <c r="E131" s="9"/>
      <c r="F131" s="10"/>
      <c r="G131" s="9"/>
      <c r="H131" s="9"/>
      <c r="I131" s="9"/>
      <c r="J131" s="9"/>
      <c r="K131" s="15"/>
      <c r="L131" s="9"/>
      <c r="M131" s="11"/>
      <c r="N131" s="11"/>
      <c r="O131" s="11"/>
      <c r="P131" s="21">
        <f t="shared" si="2"/>
        <v>0</v>
      </c>
      <c r="Q131" s="23" t="str">
        <f>IF(ISERROR(VLOOKUP(P131,'Ops - HBS Bank'!$B$1:$B$4999,1,FALSE)),"","X")</f>
        <v/>
      </c>
    </row>
    <row r="132" spans="1:17">
      <c r="A132" s="9"/>
      <c r="B132" s="9"/>
      <c r="C132" s="9"/>
      <c r="D132" s="9"/>
      <c r="E132" s="9"/>
      <c r="F132" s="10"/>
      <c r="G132" s="9"/>
      <c r="H132" s="9"/>
      <c r="I132" s="9"/>
      <c r="J132" s="9"/>
      <c r="K132" s="15"/>
      <c r="L132" s="9"/>
      <c r="M132" s="11"/>
      <c r="N132" s="11"/>
      <c r="O132" s="11"/>
      <c r="P132" s="21">
        <f t="shared" si="2"/>
        <v>0</v>
      </c>
      <c r="Q132" s="23" t="str">
        <f>IF(ISERROR(VLOOKUP(P132,'Ops - HBS Bank'!$B$1:$B$4999,1,FALSE)),"","X")</f>
        <v/>
      </c>
    </row>
    <row r="133" spans="1:17">
      <c r="A133" s="9"/>
      <c r="B133" s="9"/>
      <c r="C133" s="9"/>
      <c r="D133" s="9"/>
      <c r="E133" s="9"/>
      <c r="F133" s="10"/>
      <c r="G133" s="9"/>
      <c r="H133" s="9"/>
      <c r="I133" s="9"/>
      <c r="J133" s="9"/>
      <c r="K133" s="15"/>
      <c r="L133" s="9"/>
      <c r="M133" s="11"/>
      <c r="N133" s="11"/>
      <c r="O133" s="11"/>
      <c r="P133" s="21">
        <f t="shared" si="2"/>
        <v>0</v>
      </c>
      <c r="Q133" s="23" t="str">
        <f>IF(ISERROR(VLOOKUP(P133,'Ops - HBS Bank'!$B$1:$B$4999,1,FALSE)),"","X")</f>
        <v/>
      </c>
    </row>
    <row r="134" spans="1:17">
      <c r="A134" s="9"/>
      <c r="B134" s="9"/>
      <c r="C134" s="9"/>
      <c r="D134" s="9"/>
      <c r="E134" s="9"/>
      <c r="F134" s="10"/>
      <c r="G134" s="9"/>
      <c r="H134" s="9"/>
      <c r="I134" s="9"/>
      <c r="J134" s="9"/>
      <c r="K134" s="15"/>
      <c r="L134" s="9"/>
      <c r="M134" s="11"/>
      <c r="N134" s="11"/>
      <c r="O134" s="11"/>
      <c r="P134" s="21">
        <f t="shared" si="2"/>
        <v>0</v>
      </c>
      <c r="Q134" s="23" t="str">
        <f>IF(ISERROR(VLOOKUP(P134,'Ops - HBS Bank'!$B$1:$B$4999,1,FALSE)),"","X")</f>
        <v/>
      </c>
    </row>
    <row r="135" spans="1:17">
      <c r="A135" s="9"/>
      <c r="B135" s="9"/>
      <c r="C135" s="9"/>
      <c r="D135" s="9"/>
      <c r="E135" s="9"/>
      <c r="F135" s="10"/>
      <c r="G135" s="9"/>
      <c r="H135" s="9"/>
      <c r="I135" s="9"/>
      <c r="J135" s="9"/>
      <c r="K135" s="15"/>
      <c r="L135" s="9"/>
      <c r="M135" s="11"/>
      <c r="N135" s="11"/>
      <c r="O135" s="11"/>
      <c r="P135" s="21">
        <f t="shared" si="2"/>
        <v>0</v>
      </c>
      <c r="Q135" s="23" t="str">
        <f>IF(ISERROR(VLOOKUP(P135,'Ops - HBS Bank'!$B$1:$B$4999,1,FALSE)),"","X")</f>
        <v/>
      </c>
    </row>
    <row r="136" spans="1:17">
      <c r="A136" s="9"/>
      <c r="B136" s="9"/>
      <c r="C136" s="9"/>
      <c r="D136" s="9"/>
      <c r="E136" s="9"/>
      <c r="F136" s="10"/>
      <c r="G136" s="9"/>
      <c r="H136" s="9"/>
      <c r="I136" s="9"/>
      <c r="J136" s="9"/>
      <c r="K136" s="15"/>
      <c r="L136" s="9"/>
      <c r="M136" s="11"/>
      <c r="N136" s="11"/>
      <c r="O136" s="11"/>
      <c r="P136" s="21">
        <f t="shared" si="2"/>
        <v>0</v>
      </c>
      <c r="Q136" s="23" t="str">
        <f>IF(ISERROR(VLOOKUP(P136,'Ops - HBS Bank'!$B$1:$B$4999,1,FALSE)),"","X")</f>
        <v/>
      </c>
    </row>
    <row r="137" spans="1:17">
      <c r="A137" s="9"/>
      <c r="B137" s="9"/>
      <c r="C137" s="9"/>
      <c r="D137" s="9"/>
      <c r="E137" s="9"/>
      <c r="F137" s="10"/>
      <c r="G137" s="9"/>
      <c r="H137" s="9"/>
      <c r="I137" s="9"/>
      <c r="J137" s="9"/>
      <c r="K137" s="15"/>
      <c r="L137" s="9"/>
      <c r="M137" s="11"/>
      <c r="N137" s="11"/>
      <c r="O137" s="11"/>
      <c r="P137" s="21">
        <f t="shared" si="2"/>
        <v>0</v>
      </c>
      <c r="Q137" s="23" t="str">
        <f>IF(ISERROR(VLOOKUP(P137,'Ops - HBS Bank'!$B$1:$B$4999,1,FALSE)),"","X")</f>
        <v/>
      </c>
    </row>
    <row r="138" spans="1:17">
      <c r="A138" s="9"/>
      <c r="B138" s="9"/>
      <c r="C138" s="9"/>
      <c r="D138" s="9"/>
      <c r="E138" s="9"/>
      <c r="F138" s="10"/>
      <c r="G138" s="9"/>
      <c r="H138" s="9"/>
      <c r="I138" s="9"/>
      <c r="J138" s="9"/>
      <c r="K138" s="15"/>
      <c r="L138" s="9"/>
      <c r="M138" s="11"/>
      <c r="N138" s="11"/>
      <c r="O138" s="11"/>
      <c r="P138" s="21">
        <f t="shared" si="2"/>
        <v>0</v>
      </c>
      <c r="Q138" s="23" t="str">
        <f>IF(ISERROR(VLOOKUP(P138,'Ops - HBS Bank'!$B$1:$B$4999,1,FALSE)),"","X")</f>
        <v/>
      </c>
    </row>
    <row r="139" spans="1:17">
      <c r="A139" s="9"/>
      <c r="B139" s="9"/>
      <c r="C139" s="9"/>
      <c r="D139" s="9"/>
      <c r="E139" s="9"/>
      <c r="F139" s="10"/>
      <c r="G139" s="9"/>
      <c r="H139" s="9"/>
      <c r="I139" s="9"/>
      <c r="J139" s="9"/>
      <c r="K139" s="15"/>
      <c r="L139" s="9"/>
      <c r="M139" s="11"/>
      <c r="N139" s="11"/>
      <c r="O139" s="11"/>
      <c r="P139" s="21">
        <f t="shared" si="2"/>
        <v>0</v>
      </c>
      <c r="Q139" s="23" t="str">
        <f>IF(ISERROR(VLOOKUP(P139,'Ops - HBS Bank'!$B$1:$B$4999,1,FALSE)),"","X")</f>
        <v/>
      </c>
    </row>
    <row r="140" spans="1:17">
      <c r="A140" s="9"/>
      <c r="B140" s="9"/>
      <c r="C140" s="9"/>
      <c r="D140" s="9"/>
      <c r="E140" s="9"/>
      <c r="F140" s="10"/>
      <c r="G140" s="9"/>
      <c r="H140" s="9"/>
      <c r="I140" s="9"/>
      <c r="J140" s="9"/>
      <c r="K140" s="15"/>
      <c r="L140" s="9"/>
      <c r="M140" s="11"/>
      <c r="N140" s="11"/>
      <c r="O140" s="11"/>
      <c r="P140" s="21">
        <f t="shared" si="2"/>
        <v>0</v>
      </c>
      <c r="Q140" s="23" t="str">
        <f>IF(ISERROR(VLOOKUP(P140,'Ops - HBS Bank'!$B$1:$B$4999,1,FALSE)),"","X")</f>
        <v/>
      </c>
    </row>
    <row r="141" spans="1:17">
      <c r="A141" s="9"/>
      <c r="B141" s="9"/>
      <c r="C141" s="9"/>
      <c r="D141" s="9"/>
      <c r="E141" s="9"/>
      <c r="F141" s="10"/>
      <c r="G141" s="9"/>
      <c r="H141" s="9"/>
      <c r="I141" s="9"/>
      <c r="J141" s="9"/>
      <c r="K141" s="15"/>
      <c r="L141" s="9"/>
      <c r="M141" s="11"/>
      <c r="N141" s="11"/>
      <c r="O141" s="11"/>
      <c r="P141" s="21">
        <f t="shared" si="2"/>
        <v>0</v>
      </c>
      <c r="Q141" s="23" t="str">
        <f>IF(ISERROR(VLOOKUP(P141,'Ops - HBS Bank'!$B$1:$B$4999,1,FALSE)),"","X")</f>
        <v/>
      </c>
    </row>
    <row r="142" spans="1:17">
      <c r="A142" s="9"/>
      <c r="B142" s="9"/>
      <c r="C142" s="9"/>
      <c r="D142" s="9"/>
      <c r="E142" s="9"/>
      <c r="F142" s="10"/>
      <c r="G142" s="9"/>
      <c r="H142" s="9"/>
      <c r="I142" s="9"/>
      <c r="J142" s="9"/>
      <c r="K142" s="15"/>
      <c r="L142" s="9"/>
      <c r="M142" s="11"/>
      <c r="N142" s="11"/>
      <c r="O142" s="11"/>
      <c r="P142" s="21">
        <f t="shared" si="2"/>
        <v>0</v>
      </c>
      <c r="Q142" s="23" t="str">
        <f>IF(ISERROR(VLOOKUP(P142,'Ops - HBS Bank'!$B$1:$B$4999,1,FALSE)),"","X")</f>
        <v/>
      </c>
    </row>
    <row r="143" spans="1:17">
      <c r="A143" s="9"/>
      <c r="B143" s="9"/>
      <c r="C143" s="9"/>
      <c r="D143" s="9"/>
      <c r="E143" s="9"/>
      <c r="F143" s="10"/>
      <c r="G143" s="9"/>
      <c r="H143" s="9"/>
      <c r="I143" s="9"/>
      <c r="J143" s="9"/>
      <c r="K143" s="15"/>
      <c r="L143" s="9"/>
      <c r="M143" s="11"/>
      <c r="N143" s="11"/>
      <c r="O143" s="11"/>
      <c r="P143" s="21">
        <f t="shared" si="2"/>
        <v>0</v>
      </c>
      <c r="Q143" s="23" t="str">
        <f>IF(ISERROR(VLOOKUP(P143,'Ops - HBS Bank'!$B$1:$B$4999,1,FALSE)),"","X")</f>
        <v/>
      </c>
    </row>
    <row r="144" spans="1:17">
      <c r="A144" s="9"/>
      <c r="B144" s="9"/>
      <c r="C144" s="9"/>
      <c r="D144" s="9"/>
      <c r="E144" s="9"/>
      <c r="F144" s="10"/>
      <c r="G144" s="9"/>
      <c r="H144" s="9"/>
      <c r="I144" s="9"/>
      <c r="J144" s="9"/>
      <c r="K144" s="15"/>
      <c r="L144" s="9"/>
      <c r="M144" s="11"/>
      <c r="N144" s="11"/>
      <c r="O144" s="11"/>
      <c r="P144" s="21">
        <f t="shared" si="2"/>
        <v>0</v>
      </c>
      <c r="Q144" s="23" t="str">
        <f>IF(ISERROR(VLOOKUP(P144,'Ops - HBS Bank'!$B$1:$B$4999,1,FALSE)),"","X")</f>
        <v/>
      </c>
    </row>
    <row r="145" spans="1:17">
      <c r="A145" s="9"/>
      <c r="B145" s="9"/>
      <c r="C145" s="9"/>
      <c r="D145" s="9"/>
      <c r="E145" s="9"/>
      <c r="F145" s="10"/>
      <c r="G145" s="9"/>
      <c r="H145" s="9"/>
      <c r="I145" s="9"/>
      <c r="J145" s="9"/>
      <c r="K145" s="15"/>
      <c r="L145" s="9"/>
      <c r="M145" s="11"/>
      <c r="N145" s="11"/>
      <c r="O145" s="11"/>
      <c r="P145" s="21">
        <f t="shared" si="2"/>
        <v>0</v>
      </c>
      <c r="Q145" s="23" t="str">
        <f>IF(ISERROR(VLOOKUP(P145,'Ops - HBS Bank'!$B$1:$B$4999,1,FALSE)),"","X")</f>
        <v/>
      </c>
    </row>
    <row r="146" spans="1:17">
      <c r="A146" s="9"/>
      <c r="B146" s="9"/>
      <c r="C146" s="9"/>
      <c r="D146" s="9"/>
      <c r="E146" s="9"/>
      <c r="F146" s="10"/>
      <c r="G146" s="9"/>
      <c r="H146" s="9"/>
      <c r="I146" s="9"/>
      <c r="J146" s="9"/>
      <c r="K146" s="15"/>
      <c r="L146" s="9"/>
      <c r="M146" s="11"/>
      <c r="N146" s="11"/>
      <c r="O146" s="11"/>
      <c r="P146" s="21">
        <f t="shared" si="2"/>
        <v>0</v>
      </c>
      <c r="Q146" s="23" t="str">
        <f>IF(ISERROR(VLOOKUP(P146,'Ops - HBS Bank'!$B$1:$B$4999,1,FALSE)),"","X")</f>
        <v/>
      </c>
    </row>
    <row r="147" spans="1:17">
      <c r="A147" s="9"/>
      <c r="B147" s="9"/>
      <c r="C147" s="9"/>
      <c r="D147" s="9"/>
      <c r="E147" s="9"/>
      <c r="F147" s="10"/>
      <c r="G147" s="9"/>
      <c r="H147" s="9"/>
      <c r="I147" s="9"/>
      <c r="J147" s="9"/>
      <c r="K147" s="15"/>
      <c r="L147" s="9"/>
      <c r="M147" s="11"/>
      <c r="N147" s="11"/>
      <c r="O147" s="11"/>
      <c r="P147" s="21">
        <f t="shared" si="2"/>
        <v>0</v>
      </c>
      <c r="Q147" s="23" t="str">
        <f>IF(ISERROR(VLOOKUP(P147,'Ops - HBS Bank'!$B$1:$B$4999,1,FALSE)),"","X")</f>
        <v/>
      </c>
    </row>
    <row r="148" spans="1:17">
      <c r="A148" s="9"/>
      <c r="B148" s="9"/>
      <c r="C148" s="9"/>
      <c r="D148" s="9"/>
      <c r="E148" s="9"/>
      <c r="F148" s="10"/>
      <c r="G148" s="9"/>
      <c r="H148" s="9"/>
      <c r="I148" s="9"/>
      <c r="J148" s="9"/>
      <c r="K148" s="15"/>
      <c r="L148" s="9"/>
      <c r="M148" s="11"/>
      <c r="N148" s="11"/>
      <c r="O148" s="11"/>
      <c r="P148" s="21">
        <f t="shared" si="2"/>
        <v>0</v>
      </c>
      <c r="Q148" s="23" t="str">
        <f>IF(ISERROR(VLOOKUP(P148,'Ops - HBS Bank'!$B$1:$B$4999,1,FALSE)),"","X")</f>
        <v/>
      </c>
    </row>
    <row r="149" spans="1:17">
      <c r="A149" s="9"/>
      <c r="B149" s="9"/>
      <c r="C149" s="9"/>
      <c r="D149" s="9"/>
      <c r="E149" s="9"/>
      <c r="F149" s="10"/>
      <c r="G149" s="9"/>
      <c r="H149" s="9"/>
      <c r="I149" s="9"/>
      <c r="J149" s="9"/>
      <c r="K149" s="15"/>
      <c r="L149" s="9"/>
      <c r="M149" s="11"/>
      <c r="N149" s="11"/>
      <c r="O149" s="11"/>
      <c r="P149" s="21">
        <f t="shared" si="2"/>
        <v>0</v>
      </c>
      <c r="Q149" s="23" t="str">
        <f>IF(ISERROR(VLOOKUP(P149,'Ops - HBS Bank'!$B$1:$B$4999,1,FALSE)),"","X")</f>
        <v/>
      </c>
    </row>
    <row r="150" spans="1:17">
      <c r="A150" s="9"/>
      <c r="B150" s="9"/>
      <c r="C150" s="9"/>
      <c r="D150" s="9"/>
      <c r="E150" s="9"/>
      <c r="F150" s="10"/>
      <c r="G150" s="9"/>
      <c r="H150" s="9"/>
      <c r="I150" s="9"/>
      <c r="J150" s="9"/>
      <c r="K150" s="15"/>
      <c r="L150" s="9"/>
      <c r="M150" s="11"/>
      <c r="N150" s="11"/>
      <c r="O150" s="11"/>
      <c r="P150" s="21">
        <f t="shared" si="2"/>
        <v>0</v>
      </c>
      <c r="Q150" s="23" t="str">
        <f>IF(ISERROR(VLOOKUP(P150,'Ops - HBS Bank'!$B$1:$B$4999,1,FALSE)),"","X")</f>
        <v/>
      </c>
    </row>
    <row r="151" spans="1:17">
      <c r="A151" s="9"/>
      <c r="B151" s="9"/>
      <c r="C151" s="9"/>
      <c r="D151" s="9"/>
      <c r="E151" s="9"/>
      <c r="F151" s="10"/>
      <c r="G151" s="9"/>
      <c r="H151" s="9"/>
      <c r="I151" s="9"/>
      <c r="J151" s="9"/>
      <c r="K151" s="15"/>
      <c r="L151" s="9"/>
      <c r="M151" s="11"/>
      <c r="N151" s="11"/>
      <c r="O151" s="11"/>
      <c r="P151" s="21">
        <f t="shared" si="2"/>
        <v>0</v>
      </c>
      <c r="Q151" s="23" t="str">
        <f>IF(ISERROR(VLOOKUP(P151,'Ops - HBS Bank'!$B$1:$B$4999,1,FALSE)),"","X")</f>
        <v/>
      </c>
    </row>
    <row r="152" spans="1:17">
      <c r="A152" s="9"/>
      <c r="B152" s="9"/>
      <c r="C152" s="9"/>
      <c r="D152" s="9"/>
      <c r="E152" s="9"/>
      <c r="F152" s="10"/>
      <c r="G152" s="9"/>
      <c r="H152" s="9"/>
      <c r="I152" s="9"/>
      <c r="J152" s="9"/>
      <c r="K152" s="15"/>
      <c r="L152" s="9"/>
      <c r="M152" s="11"/>
      <c r="N152" s="11"/>
      <c r="O152" s="11"/>
      <c r="P152" s="21">
        <f t="shared" si="2"/>
        <v>0</v>
      </c>
      <c r="Q152" s="23" t="str">
        <f>IF(ISERROR(VLOOKUP(P152,'Ops - HBS Bank'!$B$1:$B$4999,1,FALSE)),"","X")</f>
        <v/>
      </c>
    </row>
    <row r="153" spans="1:17">
      <c r="A153" s="9"/>
      <c r="B153" s="9"/>
      <c r="C153" s="9"/>
      <c r="D153" s="9"/>
      <c r="E153" s="9"/>
      <c r="F153" s="10"/>
      <c r="G153" s="9"/>
      <c r="H153" s="9"/>
      <c r="I153" s="9"/>
      <c r="J153" s="9"/>
      <c r="K153" s="15"/>
      <c r="L153" s="9"/>
      <c r="M153" s="11"/>
      <c r="N153" s="11"/>
      <c r="O153" s="11"/>
      <c r="P153" s="21">
        <f t="shared" si="2"/>
        <v>0</v>
      </c>
      <c r="Q153" s="23" t="str">
        <f>IF(ISERROR(VLOOKUP(P153,'Ops - HBS Bank'!$B$1:$B$4999,1,FALSE)),"","X")</f>
        <v/>
      </c>
    </row>
    <row r="154" spans="1:17">
      <c r="A154" s="9"/>
      <c r="B154" s="9"/>
      <c r="C154" s="9"/>
      <c r="D154" s="9"/>
      <c r="E154" s="9"/>
      <c r="F154" s="10"/>
      <c r="G154" s="9"/>
      <c r="H154" s="9"/>
      <c r="I154" s="9"/>
      <c r="J154" s="9"/>
      <c r="K154" s="15"/>
      <c r="L154" s="9"/>
      <c r="M154" s="11"/>
      <c r="N154" s="11"/>
      <c r="O154" s="11"/>
      <c r="P154" s="21">
        <f t="shared" si="2"/>
        <v>0</v>
      </c>
      <c r="Q154" s="23" t="str">
        <f>IF(ISERROR(VLOOKUP(P154,'Ops - HBS Bank'!$B$1:$B$4999,1,FALSE)),"","X")</f>
        <v/>
      </c>
    </row>
    <row r="155" spans="1:17">
      <c r="A155" s="9"/>
      <c r="B155" s="9"/>
      <c r="C155" s="9"/>
      <c r="D155" s="9"/>
      <c r="E155" s="9"/>
      <c r="F155" s="10"/>
      <c r="G155" s="9"/>
      <c r="H155" s="9"/>
      <c r="I155" s="9"/>
      <c r="J155" s="9"/>
      <c r="K155" s="15"/>
      <c r="L155" s="9"/>
      <c r="M155" s="11"/>
      <c r="N155" s="11"/>
      <c r="O155" s="11"/>
      <c r="P155" s="21">
        <f t="shared" si="2"/>
        <v>0</v>
      </c>
      <c r="Q155" s="23" t="str">
        <f>IF(ISERROR(VLOOKUP(P155,'Ops - HBS Bank'!$B$1:$B$4999,1,FALSE)),"","X")</f>
        <v/>
      </c>
    </row>
    <row r="156" spans="1:17">
      <c r="A156" s="9"/>
      <c r="B156" s="9"/>
      <c r="C156" s="9"/>
      <c r="D156" s="9"/>
      <c r="E156" s="9"/>
      <c r="F156" s="10"/>
      <c r="G156" s="9"/>
      <c r="H156" s="9"/>
      <c r="I156" s="9"/>
      <c r="J156" s="9"/>
      <c r="K156" s="15"/>
      <c r="L156" s="9"/>
      <c r="M156" s="11"/>
      <c r="N156" s="11"/>
      <c r="O156" s="11"/>
      <c r="P156" s="21">
        <f t="shared" si="2"/>
        <v>0</v>
      </c>
      <c r="Q156" s="23" t="str">
        <f>IF(ISERROR(VLOOKUP(P156,'Ops - HBS Bank'!$B$1:$B$4999,1,FALSE)),"","X")</f>
        <v/>
      </c>
    </row>
    <row r="157" spans="1:17">
      <c r="A157" s="9"/>
      <c r="B157" s="9"/>
      <c r="C157" s="9"/>
      <c r="D157" s="9"/>
      <c r="E157" s="9"/>
      <c r="F157" s="10"/>
      <c r="G157" s="9"/>
      <c r="H157" s="9"/>
      <c r="I157" s="9"/>
      <c r="J157" s="9"/>
      <c r="K157" s="15"/>
      <c r="L157" s="9"/>
      <c r="M157" s="11"/>
      <c r="N157" s="11"/>
      <c r="O157" s="11"/>
      <c r="P157" s="21">
        <f t="shared" si="2"/>
        <v>0</v>
      </c>
      <c r="Q157" s="23" t="str">
        <f>IF(ISERROR(VLOOKUP(P157,'Ops - HBS Bank'!$B$1:$B$4999,1,FALSE)),"","X")</f>
        <v/>
      </c>
    </row>
    <row r="158" spans="1:17">
      <c r="A158" s="9"/>
      <c r="B158" s="9"/>
      <c r="C158" s="9"/>
      <c r="D158" s="9"/>
      <c r="E158" s="9"/>
      <c r="F158" s="10"/>
      <c r="G158" s="9"/>
      <c r="H158" s="9"/>
      <c r="I158" s="9"/>
      <c r="J158" s="9"/>
      <c r="K158" s="15"/>
      <c r="L158" s="9"/>
      <c r="M158" s="11"/>
      <c r="N158" s="11"/>
      <c r="O158" s="11"/>
      <c r="P158" s="21">
        <f t="shared" si="2"/>
        <v>0</v>
      </c>
      <c r="Q158" s="23" t="str">
        <f>IF(ISERROR(VLOOKUP(P158,'Ops - HBS Bank'!$B$1:$B$4999,1,FALSE)),"","X")</f>
        <v/>
      </c>
    </row>
    <row r="159" spans="1:17">
      <c r="A159" s="9"/>
      <c r="B159" s="9"/>
      <c r="C159" s="9"/>
      <c r="D159" s="9"/>
      <c r="E159" s="9"/>
      <c r="F159" s="10"/>
      <c r="G159" s="9"/>
      <c r="H159" s="9"/>
      <c r="I159" s="9"/>
      <c r="J159" s="9"/>
      <c r="K159" s="15"/>
      <c r="L159" s="9"/>
      <c r="M159" s="11"/>
      <c r="N159" s="11"/>
      <c r="O159" s="11"/>
      <c r="P159" s="21">
        <f t="shared" si="2"/>
        <v>0</v>
      </c>
      <c r="Q159" s="23" t="str">
        <f>IF(ISERROR(VLOOKUP(P159,'Ops - HBS Bank'!$B$1:$B$4999,1,FALSE)),"","X")</f>
        <v/>
      </c>
    </row>
    <row r="160" spans="1:17">
      <c r="A160" s="9"/>
      <c r="B160" s="9"/>
      <c r="C160" s="9"/>
      <c r="D160" s="9"/>
      <c r="E160" s="9"/>
      <c r="F160" s="10"/>
      <c r="G160" s="9"/>
      <c r="H160" s="9"/>
      <c r="I160" s="9"/>
      <c r="J160" s="9"/>
      <c r="K160" s="15"/>
      <c r="L160" s="9"/>
      <c r="M160" s="11"/>
      <c r="N160" s="11"/>
      <c r="O160" s="11"/>
      <c r="P160" s="21">
        <f t="shared" si="2"/>
        <v>0</v>
      </c>
      <c r="Q160" s="23" t="str">
        <f>IF(ISERROR(VLOOKUP(P160,'Ops - HBS Bank'!$B$1:$B$4999,1,FALSE)),"","X")</f>
        <v/>
      </c>
    </row>
    <row r="161" spans="1:17">
      <c r="A161" s="9"/>
      <c r="B161" s="9"/>
      <c r="C161" s="9"/>
      <c r="D161" s="9"/>
      <c r="E161" s="9"/>
      <c r="F161" s="10"/>
      <c r="G161" s="9"/>
      <c r="H161" s="9"/>
      <c r="I161" s="9"/>
      <c r="J161" s="9"/>
      <c r="K161" s="15"/>
      <c r="L161" s="9"/>
      <c r="M161" s="11"/>
      <c r="N161" s="11"/>
      <c r="O161" s="11"/>
      <c r="P161" s="21">
        <f t="shared" si="2"/>
        <v>0</v>
      </c>
      <c r="Q161" s="23" t="str">
        <f>IF(ISERROR(VLOOKUP(P161,'Ops - HBS Bank'!$B$1:$B$4999,1,FALSE)),"","X")</f>
        <v/>
      </c>
    </row>
    <row r="162" spans="1:17">
      <c r="A162" s="9"/>
      <c r="B162" s="9"/>
      <c r="C162" s="9"/>
      <c r="D162" s="9"/>
      <c r="E162" s="9"/>
      <c r="F162" s="10"/>
      <c r="G162" s="9"/>
      <c r="H162" s="9"/>
      <c r="I162" s="9"/>
      <c r="J162" s="9"/>
      <c r="K162" s="15"/>
      <c r="L162" s="9"/>
      <c r="M162" s="11"/>
      <c r="N162" s="11"/>
      <c r="O162" s="11"/>
      <c r="P162" s="21">
        <f t="shared" si="2"/>
        <v>0</v>
      </c>
      <c r="Q162" s="23" t="str">
        <f>IF(ISERROR(VLOOKUP(P162,'Ops - HBS Bank'!$B$1:$B$4999,1,FALSE)),"","X")</f>
        <v/>
      </c>
    </row>
    <row r="163" spans="1:17">
      <c r="A163" s="9"/>
      <c r="B163" s="9"/>
      <c r="C163" s="9"/>
      <c r="D163" s="9"/>
      <c r="E163" s="9"/>
      <c r="F163" s="10"/>
      <c r="G163" s="9"/>
      <c r="H163" s="9"/>
      <c r="I163" s="9"/>
      <c r="J163" s="9"/>
      <c r="K163" s="15"/>
      <c r="L163" s="9"/>
      <c r="M163" s="11"/>
      <c r="N163" s="11"/>
      <c r="O163" s="11"/>
      <c r="P163" s="21">
        <f t="shared" si="2"/>
        <v>0</v>
      </c>
      <c r="Q163" s="23" t="str">
        <f>IF(ISERROR(VLOOKUP(P163,'Ops - HBS Bank'!$B$1:$B$4999,1,FALSE)),"","X")</f>
        <v/>
      </c>
    </row>
    <row r="164" spans="1:17">
      <c r="A164" s="9"/>
      <c r="B164" s="9"/>
      <c r="C164" s="9"/>
      <c r="D164" s="9"/>
      <c r="E164" s="9"/>
      <c r="F164" s="10"/>
      <c r="G164" s="9"/>
      <c r="H164" s="9"/>
      <c r="I164" s="9"/>
      <c r="J164" s="9"/>
      <c r="K164" s="15"/>
      <c r="L164" s="9"/>
      <c r="M164" s="11"/>
      <c r="N164" s="11"/>
      <c r="O164" s="11"/>
      <c r="P164" s="21">
        <f t="shared" si="2"/>
        <v>0</v>
      </c>
      <c r="Q164" s="23" t="str">
        <f>IF(ISERROR(VLOOKUP(P164,'Ops - HBS Bank'!$B$1:$B$4999,1,FALSE)),"","X")</f>
        <v/>
      </c>
    </row>
    <row r="165" spans="1:17">
      <c r="A165" s="9"/>
      <c r="B165" s="9"/>
      <c r="C165" s="9"/>
      <c r="D165" s="9"/>
      <c r="E165" s="9"/>
      <c r="F165" s="10"/>
      <c r="G165" s="9"/>
      <c r="H165" s="9"/>
      <c r="I165" s="9"/>
      <c r="J165" s="9"/>
      <c r="K165" s="15"/>
      <c r="L165" s="9"/>
      <c r="M165" s="11"/>
      <c r="N165" s="11"/>
      <c r="O165" s="11"/>
      <c r="P165" s="21">
        <f t="shared" si="2"/>
        <v>0</v>
      </c>
      <c r="Q165" s="23" t="str">
        <f>IF(ISERROR(VLOOKUP(P165,'Ops - HBS Bank'!$B$1:$B$4999,1,FALSE)),"","X")</f>
        <v/>
      </c>
    </row>
    <row r="166" spans="1:17">
      <c r="A166" s="9"/>
      <c r="B166" s="9"/>
      <c r="C166" s="9"/>
      <c r="D166" s="9"/>
      <c r="E166" s="9"/>
      <c r="F166" s="10"/>
      <c r="G166" s="9"/>
      <c r="H166" s="9"/>
      <c r="I166" s="9"/>
      <c r="J166" s="9"/>
      <c r="K166" s="15"/>
      <c r="L166" s="9"/>
      <c r="M166" s="11"/>
      <c r="N166" s="11"/>
      <c r="O166" s="11"/>
      <c r="P166" s="21">
        <f t="shared" si="2"/>
        <v>0</v>
      </c>
      <c r="Q166" s="23" t="str">
        <f>IF(ISERROR(VLOOKUP(P166,'Ops - HBS Bank'!$B$1:$B$4999,1,FALSE)),"","X")</f>
        <v/>
      </c>
    </row>
    <row r="167" spans="1:17">
      <c r="A167" s="9"/>
      <c r="B167" s="9"/>
      <c r="C167" s="9"/>
      <c r="D167" s="9"/>
      <c r="E167" s="9"/>
      <c r="F167" s="10"/>
      <c r="G167" s="9"/>
      <c r="H167" s="9"/>
      <c r="I167" s="9"/>
      <c r="J167" s="9"/>
      <c r="K167" s="15"/>
      <c r="L167" s="9"/>
      <c r="M167" s="11"/>
      <c r="N167" s="11"/>
      <c r="O167" s="11"/>
      <c r="P167" s="21">
        <f t="shared" si="2"/>
        <v>0</v>
      </c>
      <c r="Q167" s="23" t="str">
        <f>IF(ISERROR(VLOOKUP(P167,'Ops - HBS Bank'!$B$1:$B$4999,1,FALSE)),"","X")</f>
        <v/>
      </c>
    </row>
    <row r="168" spans="1:17">
      <c r="A168" s="9"/>
      <c r="B168" s="9"/>
      <c r="C168" s="9"/>
      <c r="D168" s="9"/>
      <c r="E168" s="9"/>
      <c r="F168" s="10"/>
      <c r="G168" s="9"/>
      <c r="H168" s="9"/>
      <c r="I168" s="9"/>
      <c r="J168" s="9"/>
      <c r="K168" s="15"/>
      <c r="L168" s="9"/>
      <c r="M168" s="11"/>
      <c r="N168" s="11"/>
      <c r="O168" s="11"/>
      <c r="P168" s="21">
        <f t="shared" si="2"/>
        <v>0</v>
      </c>
      <c r="Q168" s="23" t="str">
        <f>IF(ISERROR(VLOOKUP(P168,'Ops - HBS Bank'!$B$1:$B$4999,1,FALSE)),"","X")</f>
        <v/>
      </c>
    </row>
    <row r="169" spans="1:17">
      <c r="A169" s="9"/>
      <c r="B169" s="9"/>
      <c r="C169" s="9"/>
      <c r="D169" s="9"/>
      <c r="E169" s="9"/>
      <c r="F169" s="10"/>
      <c r="G169" s="9"/>
      <c r="H169" s="9"/>
      <c r="I169" s="9"/>
      <c r="J169" s="9"/>
      <c r="K169" s="15"/>
      <c r="L169" s="9"/>
      <c r="M169" s="11"/>
      <c r="N169" s="11"/>
      <c r="O169" s="11"/>
      <c r="P169" s="21">
        <f t="shared" si="2"/>
        <v>0</v>
      </c>
      <c r="Q169" s="23" t="str">
        <f>IF(ISERROR(VLOOKUP(P169,'Ops - HBS Bank'!$B$1:$B$4999,1,FALSE)),"","X")</f>
        <v/>
      </c>
    </row>
    <row r="170" spans="1:17">
      <c r="A170" s="9"/>
      <c r="B170" s="9"/>
      <c r="C170" s="9"/>
      <c r="D170" s="9"/>
      <c r="E170" s="9"/>
      <c r="F170" s="10"/>
      <c r="G170" s="9"/>
      <c r="H170" s="9"/>
      <c r="I170" s="9"/>
      <c r="J170" s="9"/>
      <c r="K170" s="15"/>
      <c r="L170" s="9"/>
      <c r="M170" s="11"/>
      <c r="N170" s="11"/>
      <c r="O170" s="11"/>
      <c r="P170" s="21">
        <f t="shared" si="2"/>
        <v>0</v>
      </c>
      <c r="Q170" s="23" t="str">
        <f>IF(ISERROR(VLOOKUP(P170,'Ops - HBS Bank'!$B$1:$B$4999,1,FALSE)),"","X")</f>
        <v/>
      </c>
    </row>
    <row r="171" spans="1:17">
      <c r="A171" s="9"/>
      <c r="B171" s="9"/>
      <c r="C171" s="9"/>
      <c r="D171" s="9"/>
      <c r="E171" s="9"/>
      <c r="F171" s="10"/>
      <c r="G171" s="9"/>
      <c r="H171" s="9"/>
      <c r="I171" s="9"/>
      <c r="J171" s="9"/>
      <c r="K171" s="15"/>
      <c r="L171" s="9"/>
      <c r="M171" s="11"/>
      <c r="N171" s="11"/>
      <c r="O171" s="11"/>
      <c r="P171" s="21">
        <f t="shared" si="2"/>
        <v>0</v>
      </c>
      <c r="Q171" s="23" t="str">
        <f>IF(ISERROR(VLOOKUP(P171,'Ops - HBS Bank'!$B$1:$B$4999,1,FALSE)),"","X")</f>
        <v/>
      </c>
    </row>
    <row r="172" spans="1:17">
      <c r="A172" s="9"/>
      <c r="B172" s="9"/>
      <c r="C172" s="9"/>
      <c r="D172" s="9"/>
      <c r="E172" s="9"/>
      <c r="F172" s="10"/>
      <c r="G172" s="9"/>
      <c r="H172" s="9"/>
      <c r="I172" s="9"/>
      <c r="J172" s="9"/>
      <c r="K172" s="15"/>
      <c r="L172" s="9"/>
      <c r="M172" s="11"/>
      <c r="N172" s="11"/>
      <c r="O172" s="11"/>
      <c r="P172" s="21">
        <f t="shared" si="2"/>
        <v>0</v>
      </c>
      <c r="Q172" s="23" t="str">
        <f>IF(ISERROR(VLOOKUP(P172,'Ops - HBS Bank'!$B$1:$B$4999,1,FALSE)),"","X")</f>
        <v/>
      </c>
    </row>
    <row r="173" spans="1:17">
      <c r="A173" s="9"/>
      <c r="B173" s="9"/>
      <c r="C173" s="9"/>
      <c r="D173" s="9"/>
      <c r="E173" s="9"/>
      <c r="F173" s="10"/>
      <c r="G173" s="9"/>
      <c r="H173" s="9"/>
      <c r="I173" s="9"/>
      <c r="J173" s="9"/>
      <c r="K173" s="15"/>
      <c r="L173" s="9"/>
      <c r="M173" s="11"/>
      <c r="N173" s="11"/>
      <c r="O173" s="11"/>
      <c r="P173" s="21">
        <f t="shared" si="2"/>
        <v>0</v>
      </c>
      <c r="Q173" s="23" t="str">
        <f>IF(ISERROR(VLOOKUP(P173,'Ops - HBS Bank'!$B$1:$B$4999,1,FALSE)),"","X")</f>
        <v/>
      </c>
    </row>
    <row r="174" spans="1:17">
      <c r="A174" s="9"/>
      <c r="B174" s="9"/>
      <c r="C174" s="9"/>
      <c r="D174" s="9"/>
      <c r="E174" s="9"/>
      <c r="F174" s="10"/>
      <c r="G174" s="9"/>
      <c r="H174" s="9"/>
      <c r="I174" s="9"/>
      <c r="J174" s="9"/>
      <c r="K174" s="15"/>
      <c r="L174" s="9"/>
      <c r="M174" s="11"/>
      <c r="N174" s="11"/>
      <c r="O174" s="11"/>
      <c r="P174" s="21">
        <f t="shared" si="2"/>
        <v>0</v>
      </c>
      <c r="Q174" s="23" t="str">
        <f>IF(ISERROR(VLOOKUP(P174,'Ops - HBS Bank'!$B$1:$B$4999,1,FALSE)),"","X")</f>
        <v/>
      </c>
    </row>
    <row r="175" spans="1:17">
      <c r="A175" s="9"/>
      <c r="B175" s="9"/>
      <c r="C175" s="9"/>
      <c r="D175" s="9"/>
      <c r="E175" s="9"/>
      <c r="F175" s="10"/>
      <c r="G175" s="9"/>
      <c r="H175" s="9"/>
      <c r="I175" s="9"/>
      <c r="J175" s="9"/>
      <c r="K175" s="15"/>
      <c r="L175" s="9"/>
      <c r="M175" s="11"/>
      <c r="N175" s="11"/>
      <c r="O175" s="11"/>
      <c r="P175" s="21">
        <f t="shared" si="2"/>
        <v>0</v>
      </c>
      <c r="Q175" s="23" t="str">
        <f>IF(ISERROR(VLOOKUP(P175,'Ops - HBS Bank'!$B$1:$B$4999,1,FALSE)),"","X")</f>
        <v/>
      </c>
    </row>
    <row r="176" spans="1:17">
      <c r="A176" s="9"/>
      <c r="B176" s="9"/>
      <c r="C176" s="9"/>
      <c r="D176" s="9"/>
      <c r="E176" s="9"/>
      <c r="F176" s="10"/>
      <c r="G176" s="9"/>
      <c r="H176" s="9"/>
      <c r="I176" s="9"/>
      <c r="J176" s="9"/>
      <c r="K176" s="15"/>
      <c r="L176" s="9"/>
      <c r="M176" s="11"/>
      <c r="N176" s="11"/>
      <c r="O176" s="11"/>
      <c r="P176" s="21">
        <f t="shared" si="2"/>
        <v>0</v>
      </c>
      <c r="Q176" s="23" t="str">
        <f>IF(ISERROR(VLOOKUP(P176,'Ops - HBS Bank'!$B$1:$B$4999,1,FALSE)),"","X")</f>
        <v/>
      </c>
    </row>
    <row r="177" spans="1:17">
      <c r="A177" s="9"/>
      <c r="B177" s="9"/>
      <c r="C177" s="9"/>
      <c r="D177" s="9"/>
      <c r="E177" s="9"/>
      <c r="F177" s="10"/>
      <c r="G177" s="9"/>
      <c r="H177" s="9"/>
      <c r="I177" s="9"/>
      <c r="J177" s="9"/>
      <c r="K177" s="15"/>
      <c r="L177" s="9"/>
      <c r="M177" s="11"/>
      <c r="N177" s="11"/>
      <c r="O177" s="11"/>
      <c r="P177" s="21">
        <f t="shared" si="2"/>
        <v>0</v>
      </c>
      <c r="Q177" s="23" t="str">
        <f>IF(ISERROR(VLOOKUP(P177,'Ops - HBS Bank'!$B$1:$B$4999,1,FALSE)),"","X")</f>
        <v/>
      </c>
    </row>
    <row r="178" spans="1:17">
      <c r="A178" s="9"/>
      <c r="B178" s="9"/>
      <c r="C178" s="9"/>
      <c r="D178" s="9"/>
      <c r="E178" s="9"/>
      <c r="F178" s="10"/>
      <c r="G178" s="9"/>
      <c r="H178" s="9"/>
      <c r="I178" s="9"/>
      <c r="J178" s="9"/>
      <c r="K178" s="15"/>
      <c r="L178" s="9"/>
      <c r="M178" s="11"/>
      <c r="N178" s="11"/>
      <c r="O178" s="11"/>
      <c r="P178" s="21">
        <f t="shared" si="2"/>
        <v>0</v>
      </c>
      <c r="Q178" s="23" t="str">
        <f>IF(ISERROR(VLOOKUP(P178,'Ops - HBS Bank'!$B$1:$B$4999,1,FALSE)),"","X")</f>
        <v/>
      </c>
    </row>
    <row r="179" spans="1:17">
      <c r="A179" s="9"/>
      <c r="B179" s="9"/>
      <c r="C179" s="9"/>
      <c r="D179" s="9"/>
      <c r="E179" s="9"/>
      <c r="F179" s="10"/>
      <c r="G179" s="9"/>
      <c r="H179" s="9"/>
      <c r="I179" s="9"/>
      <c r="J179" s="9"/>
      <c r="K179" s="15"/>
      <c r="L179" s="9"/>
      <c r="M179" s="11"/>
      <c r="N179" s="11"/>
      <c r="O179" s="11"/>
      <c r="P179" s="21">
        <f t="shared" ref="P179:P241" si="3">G179*1</f>
        <v>0</v>
      </c>
      <c r="Q179" s="23" t="str">
        <f>IF(ISERROR(VLOOKUP(P179,'Ops - HBS Bank'!$B$1:$B$4999,1,FALSE)),"","X")</f>
        <v/>
      </c>
    </row>
    <row r="180" spans="1:17">
      <c r="A180" s="9"/>
      <c r="B180" s="9"/>
      <c r="C180" s="9"/>
      <c r="D180" s="9"/>
      <c r="E180" s="9"/>
      <c r="F180" s="10"/>
      <c r="G180" s="9"/>
      <c r="H180" s="9"/>
      <c r="I180" s="9"/>
      <c r="J180" s="9"/>
      <c r="K180" s="15"/>
      <c r="L180" s="9"/>
      <c r="M180" s="11"/>
      <c r="N180" s="11"/>
      <c r="O180" s="11"/>
      <c r="P180" s="21">
        <f t="shared" si="3"/>
        <v>0</v>
      </c>
      <c r="Q180" s="23" t="str">
        <f>IF(ISERROR(VLOOKUP(P180,'Ops - HBS Bank'!$B$1:$B$4999,1,FALSE)),"","X")</f>
        <v/>
      </c>
    </row>
    <row r="181" spans="1:17">
      <c r="A181" s="9"/>
      <c r="B181" s="9"/>
      <c r="C181" s="9"/>
      <c r="D181" s="9"/>
      <c r="E181" s="9"/>
      <c r="F181" s="10"/>
      <c r="G181" s="9"/>
      <c r="H181" s="9"/>
      <c r="I181" s="9"/>
      <c r="J181" s="9"/>
      <c r="K181" s="15"/>
      <c r="L181" s="9"/>
      <c r="M181" s="11"/>
      <c r="N181" s="11"/>
      <c r="O181" s="11"/>
      <c r="P181" s="21">
        <f t="shared" si="3"/>
        <v>0</v>
      </c>
      <c r="Q181" s="23" t="str">
        <f>IF(ISERROR(VLOOKUP(P181,'Ops - HBS Bank'!$B$1:$B$4999,1,FALSE)),"","X")</f>
        <v/>
      </c>
    </row>
    <row r="182" spans="1:17">
      <c r="A182" s="9"/>
      <c r="B182" s="9"/>
      <c r="C182" s="9"/>
      <c r="D182" s="9"/>
      <c r="E182" s="9"/>
      <c r="F182" s="10"/>
      <c r="G182" s="9"/>
      <c r="H182" s="9"/>
      <c r="I182" s="9"/>
      <c r="J182" s="9"/>
      <c r="K182" s="15"/>
      <c r="L182" s="9"/>
      <c r="M182" s="11"/>
      <c r="N182" s="11"/>
      <c r="O182" s="11"/>
      <c r="P182" s="21">
        <f t="shared" si="3"/>
        <v>0</v>
      </c>
      <c r="Q182" s="23" t="str">
        <f>IF(ISERROR(VLOOKUP(P182,'Ops - HBS Bank'!$B$1:$B$4999,1,FALSE)),"","X")</f>
        <v/>
      </c>
    </row>
    <row r="183" spans="1:17">
      <c r="A183" s="9"/>
      <c r="B183" s="9"/>
      <c r="C183" s="9"/>
      <c r="D183" s="9"/>
      <c r="E183" s="9"/>
      <c r="F183" s="10"/>
      <c r="G183" s="9"/>
      <c r="H183" s="9"/>
      <c r="I183" s="9"/>
      <c r="J183" s="9"/>
      <c r="K183" s="15"/>
      <c r="L183" s="9"/>
      <c r="M183" s="11"/>
      <c r="N183" s="11"/>
      <c r="O183" s="11"/>
      <c r="P183" s="21">
        <f t="shared" si="3"/>
        <v>0</v>
      </c>
      <c r="Q183" s="23" t="str">
        <f>IF(ISERROR(VLOOKUP(P183,'Ops - HBS Bank'!$B$1:$B$4999,1,FALSE)),"","X")</f>
        <v/>
      </c>
    </row>
    <row r="184" spans="1:17">
      <c r="A184" s="9"/>
      <c r="B184" s="9"/>
      <c r="C184" s="9"/>
      <c r="D184" s="9"/>
      <c r="E184" s="9"/>
      <c r="F184" s="10"/>
      <c r="G184" s="9"/>
      <c r="H184" s="9"/>
      <c r="I184" s="9"/>
      <c r="J184" s="9"/>
      <c r="K184" s="15"/>
      <c r="L184" s="9"/>
      <c r="M184" s="11"/>
      <c r="N184" s="11"/>
      <c r="O184" s="11"/>
      <c r="P184" s="21">
        <f t="shared" si="3"/>
        <v>0</v>
      </c>
      <c r="Q184" s="23" t="str">
        <f>IF(ISERROR(VLOOKUP(P184,'Ops - HBS Bank'!$B$1:$B$4999,1,FALSE)),"","X")</f>
        <v/>
      </c>
    </row>
    <row r="185" spans="1:17">
      <c r="A185" s="9"/>
      <c r="B185" s="9"/>
      <c r="C185" s="9"/>
      <c r="D185" s="9"/>
      <c r="E185" s="9"/>
      <c r="F185" s="10"/>
      <c r="G185" s="9"/>
      <c r="H185" s="9"/>
      <c r="I185" s="9"/>
      <c r="J185" s="9"/>
      <c r="K185" s="15"/>
      <c r="L185" s="9"/>
      <c r="M185" s="11"/>
      <c r="N185" s="11"/>
      <c r="O185" s="11"/>
      <c r="P185" s="21">
        <f t="shared" si="3"/>
        <v>0</v>
      </c>
      <c r="Q185" s="23" t="str">
        <f>IF(ISERROR(VLOOKUP(P185,'Ops - HBS Bank'!$B$1:$B$4999,1,FALSE)),"","X")</f>
        <v/>
      </c>
    </row>
    <row r="186" spans="1:17">
      <c r="A186" s="9"/>
      <c r="B186" s="9"/>
      <c r="C186" s="9"/>
      <c r="D186" s="9"/>
      <c r="E186" s="9"/>
      <c r="F186" s="10"/>
      <c r="G186" s="9"/>
      <c r="H186" s="9"/>
      <c r="I186" s="9"/>
      <c r="J186" s="9"/>
      <c r="K186" s="15"/>
      <c r="L186" s="9"/>
      <c r="M186" s="11"/>
      <c r="N186" s="11"/>
      <c r="O186" s="11"/>
      <c r="P186" s="21">
        <f t="shared" si="3"/>
        <v>0</v>
      </c>
      <c r="Q186" s="23" t="str">
        <f>IF(ISERROR(VLOOKUP(P186,'Ops - HBS Bank'!$B$1:$B$4999,1,FALSE)),"","X")</f>
        <v/>
      </c>
    </row>
    <row r="187" spans="1:17">
      <c r="A187" s="9"/>
      <c r="B187" s="9"/>
      <c r="C187" s="9"/>
      <c r="D187" s="9"/>
      <c r="E187" s="9"/>
      <c r="F187" s="10"/>
      <c r="G187" s="9"/>
      <c r="H187" s="9"/>
      <c r="I187" s="9"/>
      <c r="J187" s="9"/>
      <c r="K187" s="15"/>
      <c r="L187" s="9"/>
      <c r="M187" s="11"/>
      <c r="N187" s="11"/>
      <c r="O187" s="11"/>
      <c r="P187" s="21">
        <f t="shared" si="3"/>
        <v>0</v>
      </c>
      <c r="Q187" s="23" t="str">
        <f>IF(ISERROR(VLOOKUP(P187,'Ops - HBS Bank'!$B$1:$B$4999,1,FALSE)),"","X")</f>
        <v/>
      </c>
    </row>
    <row r="188" spans="1:17">
      <c r="A188" s="9"/>
      <c r="B188" s="9"/>
      <c r="C188" s="9"/>
      <c r="D188" s="9"/>
      <c r="E188" s="9"/>
      <c r="F188" s="10"/>
      <c r="G188" s="9"/>
      <c r="H188" s="9"/>
      <c r="I188" s="9"/>
      <c r="J188" s="9"/>
      <c r="K188" s="15"/>
      <c r="L188" s="9"/>
      <c r="M188" s="11"/>
      <c r="N188" s="11"/>
      <c r="O188" s="11"/>
      <c r="P188" s="21">
        <f t="shared" si="3"/>
        <v>0</v>
      </c>
      <c r="Q188" s="23" t="str">
        <f>IF(ISERROR(VLOOKUP(P188,'Ops - HBS Bank'!$B$1:$B$4999,1,FALSE)),"","X")</f>
        <v/>
      </c>
    </row>
    <row r="189" spans="1:17">
      <c r="A189" s="9"/>
      <c r="B189" s="9"/>
      <c r="C189" s="9"/>
      <c r="D189" s="9"/>
      <c r="E189" s="9"/>
      <c r="F189" s="10"/>
      <c r="G189" s="9"/>
      <c r="H189" s="9"/>
      <c r="I189" s="9"/>
      <c r="J189" s="9"/>
      <c r="K189" s="15"/>
      <c r="L189" s="9"/>
      <c r="M189" s="11"/>
      <c r="N189" s="11"/>
      <c r="O189" s="11"/>
      <c r="P189" s="21">
        <f t="shared" si="3"/>
        <v>0</v>
      </c>
      <c r="Q189" s="23" t="str">
        <f>IF(ISERROR(VLOOKUP(P189,'Ops - HBS Bank'!$B$1:$B$4999,1,FALSE)),"","X")</f>
        <v/>
      </c>
    </row>
    <row r="190" spans="1:17">
      <c r="A190" s="9"/>
      <c r="B190" s="9"/>
      <c r="C190" s="9"/>
      <c r="D190" s="9"/>
      <c r="E190" s="9"/>
      <c r="F190" s="10"/>
      <c r="G190" s="9"/>
      <c r="H190" s="9"/>
      <c r="I190" s="9"/>
      <c r="J190" s="9"/>
      <c r="K190" s="15"/>
      <c r="L190" s="9"/>
      <c r="M190" s="11"/>
      <c r="N190" s="11"/>
      <c r="O190" s="11"/>
      <c r="P190" s="21">
        <f t="shared" si="3"/>
        <v>0</v>
      </c>
      <c r="Q190" s="23" t="str">
        <f>IF(ISERROR(VLOOKUP(P190,'Ops - HBS Bank'!$B$1:$B$4999,1,FALSE)),"","X")</f>
        <v/>
      </c>
    </row>
    <row r="191" spans="1:17">
      <c r="A191" s="9"/>
      <c r="B191" s="9"/>
      <c r="C191" s="9"/>
      <c r="D191" s="9"/>
      <c r="E191" s="9"/>
      <c r="F191" s="10"/>
      <c r="G191" s="9"/>
      <c r="H191" s="9"/>
      <c r="I191" s="9"/>
      <c r="J191" s="9"/>
      <c r="K191" s="15"/>
      <c r="L191" s="9"/>
      <c r="M191" s="11"/>
      <c r="N191" s="11"/>
      <c r="O191" s="11"/>
      <c r="P191" s="21">
        <f t="shared" si="3"/>
        <v>0</v>
      </c>
      <c r="Q191" s="23" t="str">
        <f>IF(ISERROR(VLOOKUP(P191,'Ops - HBS Bank'!$B$1:$B$4999,1,FALSE)),"","X")</f>
        <v/>
      </c>
    </row>
    <row r="192" spans="1:17">
      <c r="A192" s="9"/>
      <c r="B192" s="9"/>
      <c r="C192" s="9"/>
      <c r="D192" s="9"/>
      <c r="E192" s="9"/>
      <c r="F192" s="10"/>
      <c r="G192" s="9"/>
      <c r="H192" s="9"/>
      <c r="I192" s="9"/>
      <c r="J192" s="9"/>
      <c r="K192" s="15"/>
      <c r="L192" s="9"/>
      <c r="M192" s="11"/>
      <c r="N192" s="11"/>
      <c r="O192" s="11"/>
      <c r="P192" s="21">
        <f t="shared" si="3"/>
        <v>0</v>
      </c>
      <c r="Q192" s="23" t="str">
        <f>IF(ISERROR(VLOOKUP(P192,'Ops - HBS Bank'!$B$1:$B$4999,1,FALSE)),"","X")</f>
        <v/>
      </c>
    </row>
    <row r="193" spans="1:17">
      <c r="A193" s="9"/>
      <c r="B193" s="9"/>
      <c r="C193" s="9"/>
      <c r="D193" s="9"/>
      <c r="E193" s="9"/>
      <c r="F193" s="10"/>
      <c r="G193" s="9"/>
      <c r="H193" s="9"/>
      <c r="I193" s="9"/>
      <c r="J193" s="9"/>
      <c r="K193" s="15"/>
      <c r="L193" s="9"/>
      <c r="M193" s="11"/>
      <c r="N193" s="11"/>
      <c r="O193" s="11"/>
      <c r="P193" s="21">
        <f t="shared" si="3"/>
        <v>0</v>
      </c>
      <c r="Q193" s="23" t="str">
        <f>IF(ISERROR(VLOOKUP(P193,'Ops - HBS Bank'!$B$1:$B$4999,1,FALSE)),"","X")</f>
        <v/>
      </c>
    </row>
    <row r="194" spans="1:17">
      <c r="A194" s="9"/>
      <c r="B194" s="9"/>
      <c r="C194" s="9"/>
      <c r="D194" s="9"/>
      <c r="E194" s="9"/>
      <c r="F194" s="10"/>
      <c r="G194" s="9"/>
      <c r="H194" s="9"/>
      <c r="I194" s="9"/>
      <c r="J194" s="9"/>
      <c r="K194" s="15"/>
      <c r="L194" s="9"/>
      <c r="M194" s="11"/>
      <c r="N194" s="11"/>
      <c r="O194" s="11"/>
      <c r="P194" s="21">
        <f t="shared" si="3"/>
        <v>0</v>
      </c>
      <c r="Q194" s="23" t="str">
        <f>IF(ISERROR(VLOOKUP(P194,'Ops - HBS Bank'!$B$1:$B$4999,1,FALSE)),"","X")</f>
        <v/>
      </c>
    </row>
    <row r="195" spans="1:17">
      <c r="A195" s="9"/>
      <c r="B195" s="9"/>
      <c r="C195" s="9"/>
      <c r="D195" s="9"/>
      <c r="E195" s="9"/>
      <c r="F195" s="10"/>
      <c r="G195" s="9"/>
      <c r="H195" s="9"/>
      <c r="I195" s="9"/>
      <c r="J195" s="9"/>
      <c r="K195" s="15"/>
      <c r="L195" s="9"/>
      <c r="M195" s="11"/>
      <c r="N195" s="11"/>
      <c r="O195" s="11"/>
      <c r="P195" s="21">
        <f t="shared" si="3"/>
        <v>0</v>
      </c>
      <c r="Q195" s="23" t="str">
        <f>IF(ISERROR(VLOOKUP(P195,'Ops - HBS Bank'!$B$1:$B$4999,1,FALSE)),"","X")</f>
        <v/>
      </c>
    </row>
    <row r="196" spans="1:17">
      <c r="A196" s="9"/>
      <c r="B196" s="9"/>
      <c r="C196" s="9"/>
      <c r="D196" s="9"/>
      <c r="E196" s="9"/>
      <c r="F196" s="10"/>
      <c r="G196" s="9"/>
      <c r="H196" s="9"/>
      <c r="I196" s="9"/>
      <c r="J196" s="9"/>
      <c r="K196" s="15"/>
      <c r="L196" s="9"/>
      <c r="M196" s="11"/>
      <c r="N196" s="11"/>
      <c r="O196" s="11"/>
      <c r="P196" s="21">
        <f t="shared" si="3"/>
        <v>0</v>
      </c>
      <c r="Q196" s="23" t="str">
        <f>IF(ISERROR(VLOOKUP(P196,'Ops - HBS Bank'!$B$1:$B$4999,1,FALSE)),"","X")</f>
        <v/>
      </c>
    </row>
    <row r="197" spans="1:17">
      <c r="A197" s="9"/>
      <c r="B197" s="9"/>
      <c r="C197" s="9"/>
      <c r="D197" s="9"/>
      <c r="E197" s="9"/>
      <c r="F197" s="10"/>
      <c r="G197" s="9"/>
      <c r="H197" s="9"/>
      <c r="I197" s="9"/>
      <c r="J197" s="9"/>
      <c r="K197" s="15"/>
      <c r="L197" s="9"/>
      <c r="M197" s="11"/>
      <c r="N197" s="11"/>
      <c r="O197" s="11"/>
      <c r="P197" s="21">
        <f t="shared" si="3"/>
        <v>0</v>
      </c>
      <c r="Q197" s="23" t="str">
        <f>IF(ISERROR(VLOOKUP(P197,'Ops - HBS Bank'!$B$1:$B$4999,1,FALSE)),"","X")</f>
        <v/>
      </c>
    </row>
    <row r="198" spans="1:17">
      <c r="A198" s="9"/>
      <c r="B198" s="9"/>
      <c r="C198" s="9"/>
      <c r="D198" s="9"/>
      <c r="E198" s="9"/>
      <c r="F198" s="10"/>
      <c r="G198" s="9"/>
      <c r="H198" s="9"/>
      <c r="I198" s="9"/>
      <c r="J198" s="9"/>
      <c r="K198" s="15"/>
      <c r="L198" s="9"/>
      <c r="M198" s="11"/>
      <c r="N198" s="11"/>
      <c r="O198" s="11"/>
      <c r="P198" s="21">
        <f t="shared" si="3"/>
        <v>0</v>
      </c>
      <c r="Q198" s="23" t="str">
        <f>IF(ISERROR(VLOOKUP(P198,'Ops - HBS Bank'!$B$1:$B$4999,1,FALSE)),"","X")</f>
        <v/>
      </c>
    </row>
    <row r="199" spans="1:17">
      <c r="A199" s="9"/>
      <c r="B199" s="9"/>
      <c r="C199" s="9"/>
      <c r="D199" s="9"/>
      <c r="E199" s="9"/>
      <c r="F199" s="10"/>
      <c r="G199" s="9"/>
      <c r="H199" s="9"/>
      <c r="I199" s="9"/>
      <c r="J199" s="9"/>
      <c r="K199" s="15"/>
      <c r="L199" s="9"/>
      <c r="M199" s="11"/>
      <c r="N199" s="11"/>
      <c r="O199" s="11"/>
      <c r="P199" s="21">
        <f t="shared" si="3"/>
        <v>0</v>
      </c>
      <c r="Q199" s="23" t="str">
        <f>IF(ISERROR(VLOOKUP(P199,'Ops - HBS Bank'!$B$1:$B$4999,1,FALSE)),"","X")</f>
        <v/>
      </c>
    </row>
    <row r="200" spans="1:17">
      <c r="A200" s="9"/>
      <c r="B200" s="9"/>
      <c r="C200" s="9"/>
      <c r="D200" s="9"/>
      <c r="E200" s="9"/>
      <c r="F200" s="10"/>
      <c r="G200" s="9"/>
      <c r="H200" s="9"/>
      <c r="I200" s="9"/>
      <c r="J200" s="9"/>
      <c r="K200" s="15"/>
      <c r="L200" s="9"/>
      <c r="M200" s="11"/>
      <c r="N200" s="11"/>
      <c r="O200" s="11"/>
      <c r="P200" s="21">
        <f t="shared" si="3"/>
        <v>0</v>
      </c>
      <c r="Q200" s="23" t="str">
        <f>IF(ISERROR(VLOOKUP(P200,'Ops - HBS Bank'!$B$1:$B$4999,1,FALSE)),"","X")</f>
        <v/>
      </c>
    </row>
    <row r="201" spans="1:17">
      <c r="A201" s="9"/>
      <c r="B201" s="9"/>
      <c r="C201" s="9"/>
      <c r="D201" s="9"/>
      <c r="E201" s="9"/>
      <c r="F201" s="10"/>
      <c r="G201" s="9"/>
      <c r="H201" s="9"/>
      <c r="I201" s="9"/>
      <c r="J201" s="9"/>
      <c r="K201" s="15"/>
      <c r="L201" s="9"/>
      <c r="M201" s="11"/>
      <c r="N201" s="11"/>
      <c r="O201" s="11"/>
      <c r="P201" s="21">
        <f t="shared" si="3"/>
        <v>0</v>
      </c>
      <c r="Q201" s="23" t="str">
        <f>IF(ISERROR(VLOOKUP(P201,'Ops - HBS Bank'!$B$1:$B$4999,1,FALSE)),"","X")</f>
        <v/>
      </c>
    </row>
    <row r="202" spans="1:17">
      <c r="A202" s="9"/>
      <c r="B202" s="9"/>
      <c r="C202" s="9"/>
      <c r="D202" s="9"/>
      <c r="E202" s="9"/>
      <c r="F202" s="10"/>
      <c r="G202" s="9"/>
      <c r="H202" s="9"/>
      <c r="I202" s="9"/>
      <c r="J202" s="9"/>
      <c r="K202" s="15"/>
      <c r="L202" s="9"/>
      <c r="M202" s="11"/>
      <c r="N202" s="11"/>
      <c r="O202" s="11"/>
      <c r="P202" s="21">
        <f t="shared" si="3"/>
        <v>0</v>
      </c>
      <c r="Q202" s="23" t="str">
        <f>IF(ISERROR(VLOOKUP(P202,'Ops - HBS Bank'!$B$1:$B$4999,1,FALSE)),"","X")</f>
        <v/>
      </c>
    </row>
    <row r="203" spans="1:17">
      <c r="A203" s="9"/>
      <c r="B203" s="9"/>
      <c r="C203" s="9"/>
      <c r="D203" s="9"/>
      <c r="E203" s="9"/>
      <c r="F203" s="10"/>
      <c r="G203" s="9"/>
      <c r="H203" s="9"/>
      <c r="I203" s="9"/>
      <c r="J203" s="9"/>
      <c r="K203" s="15"/>
      <c r="L203" s="9"/>
      <c r="M203" s="11"/>
      <c r="N203" s="11"/>
      <c r="O203" s="11"/>
      <c r="P203" s="21">
        <f t="shared" si="3"/>
        <v>0</v>
      </c>
      <c r="Q203" s="23" t="str">
        <f>IF(ISERROR(VLOOKUP(P203,'Ops - HBS Bank'!$B$1:$B$4999,1,FALSE)),"","X")</f>
        <v/>
      </c>
    </row>
    <row r="204" spans="1:17">
      <c r="A204" s="9"/>
      <c r="B204" s="9"/>
      <c r="C204" s="9"/>
      <c r="D204" s="9"/>
      <c r="E204" s="9"/>
      <c r="F204" s="10"/>
      <c r="G204" s="9"/>
      <c r="H204" s="9"/>
      <c r="I204" s="9"/>
      <c r="J204" s="9"/>
      <c r="K204" s="15"/>
      <c r="L204" s="9"/>
      <c r="M204" s="11"/>
      <c r="N204" s="11"/>
      <c r="O204" s="11"/>
      <c r="P204" s="21">
        <f t="shared" si="3"/>
        <v>0</v>
      </c>
      <c r="Q204" s="23" t="str">
        <f>IF(ISERROR(VLOOKUP(P204,'Ops - HBS Bank'!$B$1:$B$4999,1,FALSE)),"","X")</f>
        <v/>
      </c>
    </row>
    <row r="205" spans="1:17">
      <c r="A205" s="9"/>
      <c r="B205" s="9"/>
      <c r="C205" s="9"/>
      <c r="D205" s="9"/>
      <c r="E205" s="9"/>
      <c r="F205" s="10"/>
      <c r="G205" s="9"/>
      <c r="H205" s="9"/>
      <c r="I205" s="9"/>
      <c r="J205" s="9"/>
      <c r="K205" s="15"/>
      <c r="L205" s="9"/>
      <c r="M205" s="11"/>
      <c r="N205" s="11"/>
      <c r="O205" s="11"/>
      <c r="P205" s="21">
        <f t="shared" si="3"/>
        <v>0</v>
      </c>
      <c r="Q205" s="23" t="str">
        <f>IF(ISERROR(VLOOKUP(P205,'Ops - HBS Bank'!$B$1:$B$4999,1,FALSE)),"","X")</f>
        <v/>
      </c>
    </row>
    <row r="206" spans="1:17">
      <c r="A206" s="9"/>
      <c r="B206" s="9"/>
      <c r="C206" s="9"/>
      <c r="D206" s="9"/>
      <c r="E206" s="9"/>
      <c r="F206" s="10"/>
      <c r="G206" s="9"/>
      <c r="H206" s="9"/>
      <c r="I206" s="9"/>
      <c r="J206" s="9"/>
      <c r="K206" s="15"/>
      <c r="L206" s="9"/>
      <c r="M206" s="11"/>
      <c r="N206" s="11"/>
      <c r="O206" s="11"/>
      <c r="P206" s="21">
        <f t="shared" si="3"/>
        <v>0</v>
      </c>
      <c r="Q206" s="23" t="str">
        <f>IF(ISERROR(VLOOKUP(P206,'Ops - HBS Bank'!$B$1:$B$4999,1,FALSE)),"","X")</f>
        <v/>
      </c>
    </row>
    <row r="207" spans="1:17">
      <c r="A207" s="9"/>
      <c r="B207" s="9"/>
      <c r="C207" s="9"/>
      <c r="D207" s="9"/>
      <c r="E207" s="9"/>
      <c r="F207" s="10"/>
      <c r="G207" s="9"/>
      <c r="H207" s="9"/>
      <c r="I207" s="9"/>
      <c r="J207" s="9"/>
      <c r="K207" s="15"/>
      <c r="L207" s="9"/>
      <c r="M207" s="11"/>
      <c r="N207" s="11"/>
      <c r="O207" s="11"/>
      <c r="P207" s="21">
        <f t="shared" si="3"/>
        <v>0</v>
      </c>
      <c r="Q207" s="23" t="str">
        <f>IF(ISERROR(VLOOKUP(P207,'Ops - HBS Bank'!$B$1:$B$4999,1,FALSE)),"","X")</f>
        <v/>
      </c>
    </row>
    <row r="208" spans="1:17">
      <c r="A208" s="9"/>
      <c r="B208" s="9"/>
      <c r="C208" s="9"/>
      <c r="D208" s="9"/>
      <c r="E208" s="9"/>
      <c r="F208" s="10"/>
      <c r="G208" s="9"/>
      <c r="H208" s="9"/>
      <c r="I208" s="9"/>
      <c r="J208" s="9"/>
      <c r="K208" s="15"/>
      <c r="L208" s="9"/>
      <c r="M208" s="11"/>
      <c r="N208" s="11"/>
      <c r="O208" s="11"/>
      <c r="P208" s="21">
        <f t="shared" si="3"/>
        <v>0</v>
      </c>
      <c r="Q208" s="23" t="str">
        <f>IF(ISERROR(VLOOKUP(P208,'Ops - HBS Bank'!$B$1:$B$4999,1,FALSE)),"","X")</f>
        <v/>
      </c>
    </row>
    <row r="209" spans="1:17">
      <c r="A209" s="9"/>
      <c r="B209" s="9"/>
      <c r="C209" s="9"/>
      <c r="D209" s="9"/>
      <c r="E209" s="9"/>
      <c r="F209" s="10"/>
      <c r="G209" s="9"/>
      <c r="H209" s="9"/>
      <c r="I209" s="9"/>
      <c r="J209" s="9"/>
      <c r="K209" s="15"/>
      <c r="L209" s="9"/>
      <c r="M209" s="11"/>
      <c r="N209" s="11"/>
      <c r="O209" s="11"/>
      <c r="P209" s="21">
        <f t="shared" si="3"/>
        <v>0</v>
      </c>
      <c r="Q209" s="23" t="str">
        <f>IF(ISERROR(VLOOKUP(P209,'Ops - HBS Bank'!$B$1:$B$4999,1,FALSE)),"","X")</f>
        <v/>
      </c>
    </row>
    <row r="210" spans="1:17">
      <c r="A210" s="9"/>
      <c r="B210" s="9"/>
      <c r="C210" s="9"/>
      <c r="D210" s="9"/>
      <c r="E210" s="9"/>
      <c r="F210" s="10"/>
      <c r="G210" s="9"/>
      <c r="H210" s="9"/>
      <c r="I210" s="9"/>
      <c r="J210" s="9"/>
      <c r="K210" s="15"/>
      <c r="L210" s="9"/>
      <c r="M210" s="11"/>
      <c r="N210" s="11"/>
      <c r="O210" s="11"/>
      <c r="P210" s="21">
        <f t="shared" si="3"/>
        <v>0</v>
      </c>
      <c r="Q210" s="23" t="str">
        <f>IF(ISERROR(VLOOKUP(P210,'Ops - HBS Bank'!$B$1:$B$4999,1,FALSE)),"","X")</f>
        <v/>
      </c>
    </row>
    <row r="211" spans="1:17">
      <c r="A211" s="9"/>
      <c r="B211" s="9"/>
      <c r="C211" s="9"/>
      <c r="D211" s="9"/>
      <c r="E211" s="9"/>
      <c r="F211" s="10"/>
      <c r="G211" s="9"/>
      <c r="H211" s="9"/>
      <c r="I211" s="9"/>
      <c r="J211" s="9"/>
      <c r="K211" s="15"/>
      <c r="L211" s="9"/>
      <c r="M211" s="11"/>
      <c r="N211" s="11"/>
      <c r="O211" s="11"/>
      <c r="P211" s="21">
        <f t="shared" si="3"/>
        <v>0</v>
      </c>
      <c r="Q211" s="23" t="str">
        <f>IF(ISERROR(VLOOKUP(P211,'Ops - HBS Bank'!$B$1:$B$4999,1,FALSE)),"","X")</f>
        <v/>
      </c>
    </row>
    <row r="212" spans="1:17">
      <c r="A212" s="9"/>
      <c r="B212" s="9"/>
      <c r="C212" s="9"/>
      <c r="D212" s="9"/>
      <c r="E212" s="9"/>
      <c r="F212" s="10"/>
      <c r="G212" s="9"/>
      <c r="H212" s="9"/>
      <c r="I212" s="9"/>
      <c r="J212" s="9"/>
      <c r="K212" s="15"/>
      <c r="L212" s="9"/>
      <c r="M212" s="11"/>
      <c r="N212" s="11"/>
      <c r="O212" s="11"/>
      <c r="P212" s="21">
        <f t="shared" si="3"/>
        <v>0</v>
      </c>
      <c r="Q212" s="23" t="str">
        <f>IF(ISERROR(VLOOKUP(P212,'Ops - HBS Bank'!$B$1:$B$4999,1,FALSE)),"","X")</f>
        <v/>
      </c>
    </row>
    <row r="213" spans="1:17">
      <c r="A213" s="9"/>
      <c r="B213" s="9"/>
      <c r="C213" s="9"/>
      <c r="D213" s="9"/>
      <c r="E213" s="9"/>
      <c r="F213" s="10"/>
      <c r="G213" s="9"/>
      <c r="H213" s="9"/>
      <c r="I213" s="9"/>
      <c r="J213" s="9"/>
      <c r="K213" s="15"/>
      <c r="L213" s="9"/>
      <c r="M213" s="11"/>
      <c r="N213" s="11"/>
      <c r="O213" s="11"/>
      <c r="P213" s="21">
        <f t="shared" si="3"/>
        <v>0</v>
      </c>
      <c r="Q213" s="23" t="str">
        <f>IF(ISERROR(VLOOKUP(P213,'Ops - HBS Bank'!$B$1:$B$4999,1,FALSE)),"","X")</f>
        <v/>
      </c>
    </row>
    <row r="214" spans="1:17">
      <c r="A214" s="9"/>
      <c r="B214" s="9"/>
      <c r="C214" s="9"/>
      <c r="D214" s="9"/>
      <c r="E214" s="9"/>
      <c r="F214" s="10"/>
      <c r="G214" s="9"/>
      <c r="H214" s="9"/>
      <c r="I214" s="9"/>
      <c r="J214" s="9"/>
      <c r="K214" s="15"/>
      <c r="L214" s="9"/>
      <c r="M214" s="11"/>
      <c r="N214" s="11"/>
      <c r="O214" s="11"/>
      <c r="P214" s="21">
        <f t="shared" si="3"/>
        <v>0</v>
      </c>
      <c r="Q214" s="23" t="str">
        <f>IF(ISERROR(VLOOKUP(P214,'Ops - HBS Bank'!$B$1:$B$4999,1,FALSE)),"","X")</f>
        <v/>
      </c>
    </row>
    <row r="215" spans="1:17">
      <c r="A215" s="9"/>
      <c r="B215" s="9"/>
      <c r="C215" s="9"/>
      <c r="D215" s="9"/>
      <c r="E215" s="9"/>
      <c r="F215" s="10"/>
      <c r="G215" s="9"/>
      <c r="H215" s="9"/>
      <c r="I215" s="9"/>
      <c r="J215" s="9"/>
      <c r="K215" s="15"/>
      <c r="L215" s="9"/>
      <c r="M215" s="11"/>
      <c r="N215" s="11"/>
      <c r="O215" s="11"/>
      <c r="P215" s="21">
        <f t="shared" si="3"/>
        <v>0</v>
      </c>
      <c r="Q215" s="23" t="str">
        <f>IF(ISERROR(VLOOKUP(P215,'Ops - HBS Bank'!$B$1:$B$4999,1,FALSE)),"","X")</f>
        <v/>
      </c>
    </row>
    <row r="216" spans="1:17">
      <c r="A216" s="9"/>
      <c r="B216" s="9"/>
      <c r="C216" s="9"/>
      <c r="D216" s="9"/>
      <c r="E216" s="9"/>
      <c r="F216" s="10"/>
      <c r="G216" s="9"/>
      <c r="H216" s="9"/>
      <c r="I216" s="9"/>
      <c r="J216" s="9"/>
      <c r="K216" s="15"/>
      <c r="L216" s="9"/>
      <c r="M216" s="11"/>
      <c r="N216" s="11"/>
      <c r="O216" s="11"/>
      <c r="P216" s="21">
        <f t="shared" si="3"/>
        <v>0</v>
      </c>
      <c r="Q216" s="23" t="str">
        <f>IF(ISERROR(VLOOKUP(P216,'Ops - HBS Bank'!$B$1:$B$4999,1,FALSE)),"","X")</f>
        <v/>
      </c>
    </row>
    <row r="217" spans="1:17">
      <c r="A217" s="9"/>
      <c r="B217" s="9"/>
      <c r="C217" s="9"/>
      <c r="D217" s="9"/>
      <c r="E217" s="9"/>
      <c r="F217" s="10"/>
      <c r="G217" s="9"/>
      <c r="H217" s="9"/>
      <c r="I217" s="9"/>
      <c r="J217" s="9"/>
      <c r="K217" s="15"/>
      <c r="L217" s="9"/>
      <c r="M217" s="11"/>
      <c r="N217" s="11"/>
      <c r="O217" s="11"/>
      <c r="P217" s="21">
        <f t="shared" si="3"/>
        <v>0</v>
      </c>
      <c r="Q217" s="23" t="str">
        <f>IF(ISERROR(VLOOKUP(P217,'Ops - HBS Bank'!$B$1:$B$4999,1,FALSE)),"","X")</f>
        <v/>
      </c>
    </row>
    <row r="218" spans="1:17">
      <c r="A218" s="9"/>
      <c r="B218" s="9"/>
      <c r="C218" s="9"/>
      <c r="D218" s="9"/>
      <c r="E218" s="9"/>
      <c r="F218" s="10"/>
      <c r="G218" s="9"/>
      <c r="H218" s="9"/>
      <c r="I218" s="9"/>
      <c r="J218" s="9"/>
      <c r="K218" s="15"/>
      <c r="L218" s="9"/>
      <c r="M218" s="11"/>
      <c r="N218" s="11"/>
      <c r="O218" s="11"/>
      <c r="P218" s="21">
        <f t="shared" si="3"/>
        <v>0</v>
      </c>
      <c r="Q218" s="23" t="str">
        <f>IF(ISERROR(VLOOKUP(P218,'Ops - HBS Bank'!$B$1:$B$4999,1,FALSE)),"","X")</f>
        <v/>
      </c>
    </row>
    <row r="219" spans="1:17">
      <c r="A219" s="9"/>
      <c r="B219" s="9"/>
      <c r="C219" s="9"/>
      <c r="D219" s="9"/>
      <c r="E219" s="9"/>
      <c r="F219" s="10"/>
      <c r="G219" s="9"/>
      <c r="H219" s="9"/>
      <c r="I219" s="9"/>
      <c r="J219" s="9"/>
      <c r="K219" s="15"/>
      <c r="L219" s="9"/>
      <c r="M219" s="11"/>
      <c r="N219" s="11"/>
      <c r="O219" s="11"/>
      <c r="P219" s="21">
        <f t="shared" si="3"/>
        <v>0</v>
      </c>
      <c r="Q219" s="23" t="str">
        <f>IF(ISERROR(VLOOKUP(P219,'Ops - HBS Bank'!$B$1:$B$4999,1,FALSE)),"","X")</f>
        <v/>
      </c>
    </row>
    <row r="220" spans="1:17">
      <c r="A220" s="9"/>
      <c r="B220" s="9"/>
      <c r="C220" s="9"/>
      <c r="D220" s="9"/>
      <c r="E220" s="9"/>
      <c r="F220" s="10"/>
      <c r="G220" s="9"/>
      <c r="H220" s="9"/>
      <c r="I220" s="9"/>
      <c r="J220" s="9"/>
      <c r="K220" s="15"/>
      <c r="L220" s="9"/>
      <c r="M220" s="11"/>
      <c r="N220" s="11"/>
      <c r="O220" s="11"/>
      <c r="P220" s="21">
        <f t="shared" si="3"/>
        <v>0</v>
      </c>
      <c r="Q220" s="23" t="str">
        <f>IF(ISERROR(VLOOKUP(P220,'Ops - HBS Bank'!$B$1:$B$4999,1,FALSE)),"","X")</f>
        <v/>
      </c>
    </row>
    <row r="221" spans="1:17">
      <c r="A221" s="9"/>
      <c r="B221" s="9"/>
      <c r="C221" s="9"/>
      <c r="D221" s="9"/>
      <c r="E221" s="9"/>
      <c r="F221" s="10"/>
      <c r="G221" s="9"/>
      <c r="H221" s="9"/>
      <c r="I221" s="9"/>
      <c r="J221" s="9"/>
      <c r="K221" s="15"/>
      <c r="L221" s="9"/>
      <c r="M221" s="11"/>
      <c r="N221" s="11"/>
      <c r="O221" s="11"/>
      <c r="P221" s="21">
        <f t="shared" si="3"/>
        <v>0</v>
      </c>
      <c r="Q221" s="23" t="str">
        <f>IF(ISERROR(VLOOKUP(P221,'Ops - HBS Bank'!$B$1:$B$4999,1,FALSE)),"","X")</f>
        <v/>
      </c>
    </row>
    <row r="222" spans="1:17">
      <c r="A222" s="9"/>
      <c r="B222" s="9"/>
      <c r="C222" s="9"/>
      <c r="D222" s="9"/>
      <c r="E222" s="9"/>
      <c r="F222" s="10"/>
      <c r="G222" s="9"/>
      <c r="H222" s="9"/>
      <c r="I222" s="9"/>
      <c r="J222" s="9"/>
      <c r="K222" s="15"/>
      <c r="L222" s="9"/>
      <c r="M222" s="11"/>
      <c r="N222" s="11"/>
      <c r="O222" s="11"/>
      <c r="P222" s="21">
        <f t="shared" si="3"/>
        <v>0</v>
      </c>
      <c r="Q222" s="23" t="str">
        <f>IF(ISERROR(VLOOKUP(P222,'Ops - HBS Bank'!$B$1:$B$4999,1,FALSE)),"","X")</f>
        <v/>
      </c>
    </row>
    <row r="223" spans="1:17">
      <c r="A223" s="9"/>
      <c r="B223" s="9"/>
      <c r="C223" s="9"/>
      <c r="D223" s="9"/>
      <c r="E223" s="9"/>
      <c r="F223" s="10"/>
      <c r="G223" s="9"/>
      <c r="H223" s="9"/>
      <c r="I223" s="9"/>
      <c r="J223" s="9"/>
      <c r="K223" s="15"/>
      <c r="L223" s="9"/>
      <c r="M223" s="11"/>
      <c r="N223" s="11"/>
      <c r="O223" s="11"/>
      <c r="P223" s="21">
        <f t="shared" si="3"/>
        <v>0</v>
      </c>
      <c r="Q223" s="23" t="str">
        <f>IF(ISERROR(VLOOKUP(P223,'Ops - HBS Bank'!$B$1:$B$4999,1,FALSE)),"","X")</f>
        <v/>
      </c>
    </row>
    <row r="224" spans="1:17">
      <c r="A224" s="9"/>
      <c r="B224" s="9"/>
      <c r="C224" s="9"/>
      <c r="D224" s="9"/>
      <c r="E224" s="9"/>
      <c r="F224" s="10"/>
      <c r="G224" s="9"/>
      <c r="H224" s="9"/>
      <c r="I224" s="9"/>
      <c r="J224" s="9"/>
      <c r="K224" s="15"/>
      <c r="L224" s="9"/>
      <c r="M224" s="11"/>
      <c r="N224" s="11"/>
      <c r="O224" s="11"/>
      <c r="P224" s="21">
        <f t="shared" si="3"/>
        <v>0</v>
      </c>
      <c r="Q224" s="23" t="str">
        <f>IF(ISERROR(VLOOKUP(P224,'Ops - HBS Bank'!$B$1:$B$4999,1,FALSE)),"","X")</f>
        <v/>
      </c>
    </row>
    <row r="225" spans="1:17">
      <c r="A225" s="9"/>
      <c r="B225" s="9"/>
      <c r="C225" s="9"/>
      <c r="D225" s="9"/>
      <c r="E225" s="9"/>
      <c r="F225" s="10"/>
      <c r="G225" s="9"/>
      <c r="H225" s="9"/>
      <c r="I225" s="9"/>
      <c r="J225" s="9"/>
      <c r="K225" s="15"/>
      <c r="L225" s="9"/>
      <c r="M225" s="11"/>
      <c r="N225" s="11"/>
      <c r="O225" s="11"/>
      <c r="P225" s="21">
        <f t="shared" si="3"/>
        <v>0</v>
      </c>
      <c r="Q225" s="23" t="str">
        <f>IF(ISERROR(VLOOKUP(P225,'Ops - HBS Bank'!$B$1:$B$4999,1,FALSE)),"","X")</f>
        <v/>
      </c>
    </row>
    <row r="226" spans="1:17">
      <c r="A226" s="9"/>
      <c r="B226" s="9"/>
      <c r="C226" s="9"/>
      <c r="D226" s="9"/>
      <c r="E226" s="9"/>
      <c r="F226" s="10"/>
      <c r="G226" s="9"/>
      <c r="H226" s="9"/>
      <c r="I226" s="9"/>
      <c r="J226" s="9"/>
      <c r="K226" s="15"/>
      <c r="L226" s="9"/>
      <c r="M226" s="11"/>
      <c r="N226" s="11"/>
      <c r="O226" s="11"/>
      <c r="P226" s="21">
        <f t="shared" si="3"/>
        <v>0</v>
      </c>
      <c r="Q226" s="23" t="str">
        <f>IF(ISERROR(VLOOKUP(P226,'Ops - HBS Bank'!$B$1:$B$4999,1,FALSE)),"","X")</f>
        <v/>
      </c>
    </row>
    <row r="227" spans="1:17">
      <c r="A227" s="9"/>
      <c r="B227" s="9"/>
      <c r="C227" s="9"/>
      <c r="D227" s="9"/>
      <c r="E227" s="9"/>
      <c r="F227" s="10"/>
      <c r="G227" s="9"/>
      <c r="H227" s="9"/>
      <c r="I227" s="9"/>
      <c r="J227" s="9"/>
      <c r="K227" s="15"/>
      <c r="L227" s="9"/>
      <c r="M227" s="11"/>
      <c r="N227" s="11"/>
      <c r="O227" s="11"/>
      <c r="P227" s="21">
        <f t="shared" si="3"/>
        <v>0</v>
      </c>
      <c r="Q227" s="23" t="str">
        <f>IF(ISERROR(VLOOKUP(P227,'Ops - HBS Bank'!$B$1:$B$4999,1,FALSE)),"","X")</f>
        <v/>
      </c>
    </row>
    <row r="228" spans="1:17">
      <c r="A228" s="9"/>
      <c r="B228" s="9"/>
      <c r="C228" s="9"/>
      <c r="D228" s="9"/>
      <c r="E228" s="9"/>
      <c r="F228" s="10"/>
      <c r="G228" s="9"/>
      <c r="H228" s="9"/>
      <c r="I228" s="9"/>
      <c r="J228" s="9"/>
      <c r="K228" s="15"/>
      <c r="L228" s="9"/>
      <c r="M228" s="11"/>
      <c r="N228" s="11"/>
      <c r="O228" s="11"/>
      <c r="P228" s="21">
        <f t="shared" si="3"/>
        <v>0</v>
      </c>
      <c r="Q228" s="23" t="str">
        <f>IF(ISERROR(VLOOKUP(P228,'Ops - HBS Bank'!$B$1:$B$4999,1,FALSE)),"","X")</f>
        <v/>
      </c>
    </row>
    <row r="229" spans="1:17">
      <c r="A229" s="9"/>
      <c r="B229" s="9"/>
      <c r="C229" s="9"/>
      <c r="D229" s="9"/>
      <c r="E229" s="9"/>
      <c r="F229" s="10"/>
      <c r="G229" s="9"/>
      <c r="H229" s="9"/>
      <c r="I229" s="9"/>
      <c r="J229" s="9"/>
      <c r="K229" s="15"/>
      <c r="L229" s="9"/>
      <c r="M229" s="11"/>
      <c r="N229" s="11"/>
      <c r="O229" s="11"/>
      <c r="P229" s="21">
        <f t="shared" si="3"/>
        <v>0</v>
      </c>
      <c r="Q229" s="23" t="str">
        <f>IF(ISERROR(VLOOKUP(P229,'Ops - HBS Bank'!$B$1:$B$4999,1,FALSE)),"","X")</f>
        <v/>
      </c>
    </row>
    <row r="230" spans="1:17">
      <c r="A230" s="9"/>
      <c r="B230" s="9"/>
      <c r="C230" s="9"/>
      <c r="D230" s="9"/>
      <c r="E230" s="9"/>
      <c r="F230" s="10"/>
      <c r="G230" s="9"/>
      <c r="H230" s="9"/>
      <c r="I230" s="9"/>
      <c r="J230" s="9"/>
      <c r="K230" s="15"/>
      <c r="L230" s="9"/>
      <c r="M230" s="11"/>
      <c r="N230" s="11"/>
      <c r="O230" s="11"/>
      <c r="P230" s="21">
        <f t="shared" si="3"/>
        <v>0</v>
      </c>
      <c r="Q230" s="23" t="str">
        <f>IF(ISERROR(VLOOKUP(P230,'Ops - HBS Bank'!$B$1:$B$4999,1,FALSE)),"","X")</f>
        <v/>
      </c>
    </row>
    <row r="231" spans="1:17">
      <c r="A231" s="9"/>
      <c r="B231" s="9"/>
      <c r="C231" s="9"/>
      <c r="D231" s="9"/>
      <c r="E231" s="9"/>
      <c r="F231" s="10"/>
      <c r="G231" s="9"/>
      <c r="H231" s="9"/>
      <c r="I231" s="9"/>
      <c r="J231" s="9"/>
      <c r="K231" s="15"/>
      <c r="L231" s="9"/>
      <c r="M231" s="11"/>
      <c r="N231" s="11"/>
      <c r="O231" s="11"/>
      <c r="P231" s="21">
        <f t="shared" si="3"/>
        <v>0</v>
      </c>
      <c r="Q231" s="23" t="str">
        <f>IF(ISERROR(VLOOKUP(P231,'Ops - HBS Bank'!$B$1:$B$4999,1,FALSE)),"","X")</f>
        <v/>
      </c>
    </row>
    <row r="232" spans="1:17">
      <c r="A232" s="9"/>
      <c r="B232" s="9"/>
      <c r="C232" s="9"/>
      <c r="D232" s="9"/>
      <c r="E232" s="9"/>
      <c r="F232" s="10"/>
      <c r="G232" s="9"/>
      <c r="H232" s="9"/>
      <c r="I232" s="9"/>
      <c r="J232" s="9"/>
      <c r="K232" s="15"/>
      <c r="L232" s="9"/>
      <c r="M232" s="11"/>
      <c r="N232" s="11"/>
      <c r="O232" s="11"/>
      <c r="P232" s="21">
        <f t="shared" si="3"/>
        <v>0</v>
      </c>
      <c r="Q232" s="23" t="str">
        <f>IF(ISERROR(VLOOKUP(P232,'Ops - HBS Bank'!$B$1:$B$4999,1,FALSE)),"","X")</f>
        <v/>
      </c>
    </row>
    <row r="233" spans="1:17">
      <c r="A233" s="9"/>
      <c r="B233" s="9"/>
      <c r="C233" s="9"/>
      <c r="D233" s="9"/>
      <c r="E233" s="9"/>
      <c r="F233" s="10"/>
      <c r="G233" s="9"/>
      <c r="H233" s="9"/>
      <c r="I233" s="9"/>
      <c r="J233" s="9"/>
      <c r="K233" s="15"/>
      <c r="L233" s="9"/>
      <c r="M233" s="11"/>
      <c r="N233" s="11"/>
      <c r="O233" s="11"/>
      <c r="P233" s="21">
        <f t="shared" si="3"/>
        <v>0</v>
      </c>
      <c r="Q233" s="23" t="str">
        <f>IF(ISERROR(VLOOKUP(P233,'Ops - HBS Bank'!$B$1:$B$4999,1,FALSE)),"","X")</f>
        <v/>
      </c>
    </row>
    <row r="234" spans="1:17">
      <c r="A234" s="9"/>
      <c r="B234" s="9"/>
      <c r="C234" s="9"/>
      <c r="D234" s="9"/>
      <c r="E234" s="9"/>
      <c r="F234" s="10"/>
      <c r="G234" s="9"/>
      <c r="H234" s="9"/>
      <c r="I234" s="9"/>
      <c r="J234" s="9"/>
      <c r="K234" s="15"/>
      <c r="L234" s="9"/>
      <c r="M234" s="11"/>
      <c r="N234" s="11"/>
      <c r="O234" s="11"/>
      <c r="P234" s="21">
        <f t="shared" si="3"/>
        <v>0</v>
      </c>
      <c r="Q234" s="23" t="str">
        <f>IF(ISERROR(VLOOKUP(P234,'Ops - HBS Bank'!$B$1:$B$4999,1,FALSE)),"","X")</f>
        <v/>
      </c>
    </row>
    <row r="235" spans="1:17">
      <c r="A235" s="9"/>
      <c r="B235" s="9"/>
      <c r="C235" s="9"/>
      <c r="D235" s="9"/>
      <c r="E235" s="9"/>
      <c r="F235" s="10"/>
      <c r="G235" s="9"/>
      <c r="H235" s="9"/>
      <c r="I235" s="9"/>
      <c r="J235" s="9"/>
      <c r="K235" s="15"/>
      <c r="L235" s="9"/>
      <c r="M235" s="11"/>
      <c r="N235" s="11"/>
      <c r="O235" s="11"/>
      <c r="P235" s="21">
        <f t="shared" si="3"/>
        <v>0</v>
      </c>
      <c r="Q235" s="23" t="str">
        <f>IF(ISERROR(VLOOKUP(P235,'Ops - HBS Bank'!$B$1:$B$4999,1,FALSE)),"","X")</f>
        <v/>
      </c>
    </row>
    <row r="236" spans="1:17">
      <c r="A236" s="9"/>
      <c r="B236" s="9"/>
      <c r="C236" s="9"/>
      <c r="D236" s="9"/>
      <c r="E236" s="9"/>
      <c r="F236" s="10"/>
      <c r="G236" s="9"/>
      <c r="H236" s="9"/>
      <c r="I236" s="9"/>
      <c r="J236" s="9"/>
      <c r="K236" s="15"/>
      <c r="L236" s="9"/>
      <c r="M236" s="11"/>
      <c r="N236" s="11"/>
      <c r="O236" s="11"/>
      <c r="P236" s="21">
        <f t="shared" si="3"/>
        <v>0</v>
      </c>
      <c r="Q236" s="23" t="str">
        <f>IF(ISERROR(VLOOKUP(P236,'Ops - HBS Bank'!$B$1:$B$4999,1,FALSE)),"","X")</f>
        <v/>
      </c>
    </row>
    <row r="237" spans="1:17">
      <c r="A237" s="9"/>
      <c r="B237" s="9"/>
      <c r="C237" s="9"/>
      <c r="D237" s="9"/>
      <c r="E237" s="9"/>
      <c r="F237" s="10"/>
      <c r="G237" s="9"/>
      <c r="H237" s="9"/>
      <c r="I237" s="9"/>
      <c r="J237" s="9"/>
      <c r="K237" s="15"/>
      <c r="L237" s="9"/>
      <c r="M237" s="11"/>
      <c r="N237" s="11"/>
      <c r="O237" s="11"/>
      <c r="P237" s="21">
        <f t="shared" si="3"/>
        <v>0</v>
      </c>
      <c r="Q237" s="23" t="str">
        <f>IF(ISERROR(VLOOKUP(P237,'Ops - HBS Bank'!$B$1:$B$4999,1,FALSE)),"","X")</f>
        <v/>
      </c>
    </row>
    <row r="238" spans="1:17">
      <c r="A238" s="9"/>
      <c r="B238" s="9"/>
      <c r="C238" s="9"/>
      <c r="D238" s="9"/>
      <c r="E238" s="9"/>
      <c r="F238" s="10"/>
      <c r="G238" s="9"/>
      <c r="H238" s="9"/>
      <c r="I238" s="9"/>
      <c r="J238" s="9"/>
      <c r="K238" s="15"/>
      <c r="L238" s="9"/>
      <c r="M238" s="11"/>
      <c r="N238" s="11"/>
      <c r="O238" s="11"/>
      <c r="P238" s="21">
        <f t="shared" si="3"/>
        <v>0</v>
      </c>
      <c r="Q238" s="23" t="str">
        <f>IF(ISERROR(VLOOKUP(P238,'Ops - HBS Bank'!$B$1:$B$4999,1,FALSE)),"","X")</f>
        <v/>
      </c>
    </row>
    <row r="239" spans="1:17">
      <c r="A239" s="9"/>
      <c r="B239" s="9"/>
      <c r="C239" s="9"/>
      <c r="D239" s="9"/>
      <c r="E239" s="9"/>
      <c r="F239" s="10"/>
      <c r="G239" s="9"/>
      <c r="H239" s="9"/>
      <c r="I239" s="9"/>
      <c r="J239" s="9"/>
      <c r="K239" s="15"/>
      <c r="L239" s="9"/>
      <c r="M239" s="11"/>
      <c r="N239" s="11"/>
      <c r="O239" s="11"/>
      <c r="P239" s="21">
        <f t="shared" si="3"/>
        <v>0</v>
      </c>
      <c r="Q239" s="23" t="str">
        <f>IF(ISERROR(VLOOKUP(P239,'Ops - HBS Bank'!$B$1:$B$4999,1,FALSE)),"","X")</f>
        <v/>
      </c>
    </row>
    <row r="240" spans="1:17">
      <c r="A240" s="9"/>
      <c r="B240" s="9"/>
      <c r="C240" s="9"/>
      <c r="D240" s="9"/>
      <c r="E240" s="9"/>
      <c r="F240" s="10"/>
      <c r="G240" s="9"/>
      <c r="H240" s="9"/>
      <c r="I240" s="9"/>
      <c r="J240" s="9"/>
      <c r="K240" s="15"/>
      <c r="L240" s="9"/>
      <c r="M240" s="11"/>
      <c r="N240" s="11"/>
      <c r="O240" s="11"/>
      <c r="P240" s="21">
        <f t="shared" si="3"/>
        <v>0</v>
      </c>
      <c r="Q240" s="23" t="str">
        <f>IF(ISERROR(VLOOKUP(P240,'Ops - HBS Bank'!$B$1:$B$4999,1,FALSE)),"","X")</f>
        <v/>
      </c>
    </row>
    <row r="241" spans="1:17">
      <c r="A241" s="9"/>
      <c r="B241" s="9"/>
      <c r="C241" s="9"/>
      <c r="D241" s="9"/>
      <c r="E241" s="9"/>
      <c r="F241" s="10"/>
      <c r="G241" s="9"/>
      <c r="H241" s="9"/>
      <c r="I241" s="9"/>
      <c r="J241" s="9"/>
      <c r="K241" s="15"/>
      <c r="L241" s="9"/>
      <c r="M241" s="11"/>
      <c r="N241" s="11"/>
      <c r="O241" s="11"/>
      <c r="P241" s="21">
        <f t="shared" si="3"/>
        <v>0</v>
      </c>
      <c r="Q241" s="23" t="str">
        <f>IF(ISERROR(VLOOKUP(P241,'Ops - HBS Bank'!$B$1:$B$4999,1,FALSE)),"","X")</f>
        <v/>
      </c>
    </row>
    <row r="242" spans="1:17">
      <c r="A242" s="9"/>
      <c r="B242" s="9"/>
      <c r="C242" s="9"/>
      <c r="D242" s="9"/>
      <c r="E242" s="9"/>
      <c r="F242" s="10"/>
      <c r="G242" s="9"/>
      <c r="H242" s="9"/>
      <c r="I242" s="9"/>
      <c r="J242" s="9"/>
      <c r="K242" s="15"/>
      <c r="L242" s="9"/>
      <c r="M242" s="11"/>
      <c r="N242" s="11"/>
      <c r="O242" s="11"/>
      <c r="P242" s="21">
        <f t="shared" ref="P242:P247" si="4">G242*1</f>
        <v>0</v>
      </c>
      <c r="Q242" s="23" t="str">
        <f>IF(ISERROR(VLOOKUP(P242,'Ops - HBS Bank'!$B$1:$B$4999,1,FALSE)),"","X")</f>
        <v/>
      </c>
    </row>
    <row r="243" spans="1:17">
      <c r="A243" s="9"/>
      <c r="B243" s="9"/>
      <c r="C243" s="9"/>
      <c r="D243" s="9"/>
      <c r="E243" s="9"/>
      <c r="F243" s="10"/>
      <c r="G243" s="9"/>
      <c r="H243" s="9"/>
      <c r="I243" s="9"/>
      <c r="J243" s="9"/>
      <c r="K243" s="15"/>
      <c r="L243" s="9"/>
      <c r="M243" s="11"/>
      <c r="N243" s="11"/>
      <c r="O243" s="11"/>
      <c r="P243" s="21">
        <f t="shared" si="4"/>
        <v>0</v>
      </c>
      <c r="Q243" s="23" t="str">
        <f>IF(ISERROR(VLOOKUP(P243,'Ops - HBS Bank'!$B$1:$B$4999,1,FALSE)),"","X")</f>
        <v/>
      </c>
    </row>
    <row r="244" spans="1:17">
      <c r="A244" s="9"/>
      <c r="B244" s="9"/>
      <c r="C244" s="9"/>
      <c r="D244" s="9"/>
      <c r="E244" s="9"/>
      <c r="F244" s="10"/>
      <c r="G244" s="9"/>
      <c r="H244" s="9"/>
      <c r="I244" s="9"/>
      <c r="J244" s="9"/>
      <c r="K244" s="15"/>
      <c r="L244" s="9"/>
      <c r="M244" s="11"/>
      <c r="N244" s="11"/>
      <c r="O244" s="11"/>
      <c r="P244" s="21">
        <f t="shared" si="4"/>
        <v>0</v>
      </c>
      <c r="Q244" s="23" t="str">
        <f>IF(ISERROR(VLOOKUP(P244,'Ops - HBS Bank'!$B$1:$B$4999,1,FALSE)),"","X")</f>
        <v/>
      </c>
    </row>
    <row r="245" spans="1:17">
      <c r="A245" s="9"/>
      <c r="B245" s="9"/>
      <c r="C245" s="9"/>
      <c r="D245" s="9"/>
      <c r="E245" s="9"/>
      <c r="F245" s="10"/>
      <c r="G245" s="9"/>
      <c r="H245" s="9"/>
      <c r="I245" s="9"/>
      <c r="J245" s="9"/>
      <c r="K245" s="15"/>
      <c r="L245" s="9"/>
      <c r="M245" s="11"/>
      <c r="N245" s="11"/>
      <c r="O245" s="11"/>
      <c r="P245" s="21">
        <f t="shared" si="4"/>
        <v>0</v>
      </c>
      <c r="Q245" s="23" t="str">
        <f>IF(ISERROR(VLOOKUP(P245,'Ops - HBS Bank'!$B$1:$B$4999,1,FALSE)),"","X")</f>
        <v/>
      </c>
    </row>
    <row r="246" spans="1:17">
      <c r="A246" s="9"/>
      <c r="B246" s="9"/>
      <c r="C246" s="9"/>
      <c r="D246" s="9"/>
      <c r="E246" s="9"/>
      <c r="F246" s="10"/>
      <c r="G246" s="9"/>
      <c r="H246" s="9"/>
      <c r="I246" s="9"/>
      <c r="J246" s="9"/>
      <c r="K246" s="15"/>
      <c r="L246" s="9"/>
      <c r="M246" s="11"/>
      <c r="N246" s="11"/>
      <c r="O246" s="11"/>
      <c r="P246" s="21">
        <f>G246*1</f>
        <v>0</v>
      </c>
      <c r="Q246" s="23" t="str">
        <f>IF(ISERROR(VLOOKUP(P246,'Ops - HBS Bank'!$B$1:$B$4999,1,FALSE)),"","X")</f>
        <v/>
      </c>
    </row>
    <row r="247" spans="1:17">
      <c r="A247" s="9"/>
      <c r="B247" s="9"/>
      <c r="C247" s="9"/>
      <c r="D247" s="9"/>
      <c r="E247" s="9"/>
      <c r="F247" s="10"/>
      <c r="G247" s="9"/>
      <c r="H247" s="9"/>
      <c r="I247" s="9"/>
      <c r="J247" s="9"/>
      <c r="K247" s="15"/>
      <c r="L247" s="9"/>
      <c r="M247" s="11"/>
      <c r="N247" s="11"/>
      <c r="O247" s="11"/>
      <c r="P247" s="21">
        <f t="shared" si="4"/>
        <v>0</v>
      </c>
      <c r="Q247" s="23" t="str">
        <f>IF(ISERROR(VLOOKUP(P247,'Ops - HBS Bank'!$B$1:$B$4999,1,FALSE)),"","X")</f>
        <v/>
      </c>
    </row>
    <row r="248" spans="1:17">
      <c r="A248" s="9"/>
      <c r="B248" s="9"/>
      <c r="C248" s="9"/>
      <c r="D248" s="9"/>
      <c r="E248" s="9"/>
      <c r="F248" s="10"/>
      <c r="G248" s="9"/>
      <c r="H248" s="9"/>
      <c r="I248" s="9"/>
      <c r="J248" s="9"/>
      <c r="K248" s="15"/>
      <c r="L248" s="9"/>
      <c r="M248" s="11"/>
      <c r="N248" s="11"/>
      <c r="O248" s="11"/>
      <c r="P248" s="21">
        <f>G248*1</f>
        <v>0</v>
      </c>
      <c r="Q248" s="23" t="str">
        <f>IF(ISERROR(VLOOKUP(P248,'Ops - HBS Bank'!$B$1:$B$4999,1,FALSE)),"","X")</f>
        <v/>
      </c>
    </row>
    <row r="249" spans="1:17">
      <c r="A249" s="9"/>
      <c r="B249" s="9"/>
      <c r="C249" s="9"/>
      <c r="D249" s="9"/>
      <c r="E249" s="9"/>
      <c r="F249" s="10"/>
      <c r="G249" s="9"/>
      <c r="H249" s="9"/>
      <c r="I249" s="9"/>
      <c r="J249" s="9"/>
      <c r="K249" s="15"/>
      <c r="L249" s="9"/>
      <c r="M249" s="11"/>
      <c r="N249" s="11"/>
      <c r="O249" s="11"/>
      <c r="P249" s="21">
        <f>G249*1</f>
        <v>0</v>
      </c>
      <c r="Q249" s="23" t="str">
        <f>IF(ISERROR(VLOOKUP(P249,'Ops - HBS Bank'!$B$1:$B$4999,1,FALSE)),"","X")</f>
        <v/>
      </c>
    </row>
    <row r="250" spans="1:17">
      <c r="A250" s="9"/>
      <c r="B250" s="9"/>
      <c r="C250" s="9"/>
      <c r="D250" s="9"/>
      <c r="E250" s="9"/>
      <c r="F250" s="10"/>
      <c r="G250" s="9"/>
      <c r="H250" s="9"/>
      <c r="I250" s="9"/>
      <c r="J250" s="9"/>
      <c r="K250" s="15"/>
      <c r="L250" s="9"/>
      <c r="M250" s="11"/>
      <c r="N250" s="11"/>
      <c r="O250" s="11"/>
      <c r="P250" s="21">
        <f t="shared" ref="P250:P255" si="5">G250*1</f>
        <v>0</v>
      </c>
      <c r="Q250" s="23" t="str">
        <f>IF(ISERROR(VLOOKUP(P250,'Ops - HBS Bank'!$B$1:$B$4999,1,FALSE)),"","X")</f>
        <v/>
      </c>
    </row>
    <row r="251" spans="1:17">
      <c r="A251" s="9"/>
      <c r="B251" s="9"/>
      <c r="C251" s="9"/>
      <c r="D251" s="9"/>
      <c r="E251" s="9"/>
      <c r="F251" s="10"/>
      <c r="G251" s="9"/>
      <c r="H251" s="9"/>
      <c r="I251" s="9"/>
      <c r="J251" s="9"/>
      <c r="K251" s="15"/>
      <c r="L251" s="9"/>
      <c r="M251" s="11"/>
      <c r="N251" s="11"/>
      <c r="O251" s="11"/>
      <c r="P251" s="21">
        <f t="shared" si="5"/>
        <v>0</v>
      </c>
      <c r="Q251" s="23" t="str">
        <f>IF(ISERROR(VLOOKUP(P251,'Ops - HBS Bank'!$B$1:$B$4999,1,FALSE)),"","X")</f>
        <v/>
      </c>
    </row>
    <row r="252" spans="1:17">
      <c r="A252" s="9"/>
      <c r="B252" s="9"/>
      <c r="C252" s="9"/>
      <c r="D252" s="9"/>
      <c r="E252" s="9"/>
      <c r="F252" s="10"/>
      <c r="G252" s="9"/>
      <c r="H252" s="9"/>
      <c r="I252" s="9"/>
      <c r="J252" s="9"/>
      <c r="K252" s="15"/>
      <c r="L252" s="9"/>
      <c r="M252" s="11"/>
      <c r="N252" s="11"/>
      <c r="O252" s="11"/>
      <c r="P252" s="21">
        <f t="shared" si="5"/>
        <v>0</v>
      </c>
      <c r="Q252" s="23" t="str">
        <f>IF(ISERROR(VLOOKUP(P252,'Ops - HBS Bank'!$B$1:$B$4999,1,FALSE)),"","X")</f>
        <v/>
      </c>
    </row>
    <row r="253" spans="1:17">
      <c r="A253" s="9"/>
      <c r="B253" s="9"/>
      <c r="C253" s="9"/>
      <c r="D253" s="9"/>
      <c r="E253" s="9"/>
      <c r="F253" s="10"/>
      <c r="G253" s="9"/>
      <c r="H253" s="9"/>
      <c r="I253" s="9"/>
      <c r="J253" s="9"/>
      <c r="K253" s="15"/>
      <c r="L253" s="9"/>
      <c r="M253" s="11"/>
      <c r="N253" s="11"/>
      <c r="O253" s="11"/>
      <c r="P253" s="21">
        <f t="shared" si="5"/>
        <v>0</v>
      </c>
      <c r="Q253" s="23" t="str">
        <f>IF(ISERROR(VLOOKUP(P253,'Ops - HBS Bank'!$B$1:$B$4999,1,FALSE)),"","X")</f>
        <v/>
      </c>
    </row>
    <row r="254" spans="1:17">
      <c r="A254" s="9"/>
      <c r="B254" s="9"/>
      <c r="C254" s="9"/>
      <c r="D254" s="9"/>
      <c r="E254" s="9"/>
      <c r="F254" s="10"/>
      <c r="G254" s="9"/>
      <c r="H254" s="9"/>
      <c r="I254" s="9"/>
      <c r="J254" s="9"/>
      <c r="K254" s="15"/>
      <c r="L254" s="9"/>
      <c r="M254" s="11"/>
      <c r="N254" s="11"/>
      <c r="O254" s="11"/>
      <c r="P254" s="21">
        <f t="shared" si="5"/>
        <v>0</v>
      </c>
      <c r="Q254" s="23" t="str">
        <f>IF(ISERROR(VLOOKUP(P254,'Ops - HBS Bank'!$B$1:$B$4999,1,FALSE)),"","X")</f>
        <v/>
      </c>
    </row>
    <row r="255" spans="1:17">
      <c r="A255" s="9"/>
      <c r="B255" s="9"/>
      <c r="C255" s="9"/>
      <c r="D255" s="9"/>
      <c r="E255" s="9"/>
      <c r="F255" s="10"/>
      <c r="G255" s="9"/>
      <c r="H255" s="9"/>
      <c r="I255" s="9"/>
      <c r="J255" s="9"/>
      <c r="K255" s="15"/>
      <c r="L255" s="9"/>
      <c r="M255" s="11"/>
      <c r="N255" s="11"/>
      <c r="O255" s="11"/>
      <c r="P255" s="21">
        <f t="shared" si="5"/>
        <v>0</v>
      </c>
      <c r="Q255" s="23" t="str">
        <f>IF(ISERROR(VLOOKUP(P255,'Ops - HBS Bank'!$B$1:$B$4999,1,FALSE)),"","X")</f>
        <v/>
      </c>
    </row>
    <row r="256" spans="1:17">
      <c r="A256" s="9"/>
      <c r="B256" s="9"/>
      <c r="C256" s="9"/>
      <c r="D256" s="9"/>
      <c r="E256" s="9"/>
      <c r="F256" s="10"/>
      <c r="G256" s="9"/>
      <c r="H256" s="9"/>
      <c r="I256" s="9"/>
      <c r="J256" s="9"/>
      <c r="K256" s="15"/>
      <c r="L256" s="9"/>
      <c r="M256" s="11"/>
      <c r="N256" s="11"/>
      <c r="O256" s="11"/>
      <c r="P256" s="21">
        <f>G256*1</f>
        <v>0</v>
      </c>
      <c r="Q256" s="23" t="str">
        <f>IF(ISERROR(VLOOKUP(P256,'Ops - HBS Bank'!$B$1:$B$4999,1,FALSE)),"","X")</f>
        <v/>
      </c>
    </row>
    <row r="257" spans="1:17">
      <c r="A257" s="9"/>
      <c r="B257" s="9"/>
      <c r="C257" s="9"/>
      <c r="D257" s="9"/>
      <c r="E257" s="9"/>
      <c r="F257" s="10"/>
      <c r="G257" s="9"/>
      <c r="H257" s="9"/>
      <c r="I257" s="9"/>
      <c r="J257" s="9"/>
      <c r="K257" s="15"/>
      <c r="L257" s="9"/>
      <c r="M257" s="11"/>
      <c r="N257" s="11"/>
      <c r="O257" s="11"/>
      <c r="P257" s="21">
        <f>G257*1</f>
        <v>0</v>
      </c>
      <c r="Q257" s="23" t="str">
        <f>IF(ISERROR(VLOOKUP(P257,'Ops - HBS Bank'!$B$1:$B$4999,1,FALSE)),"","X")</f>
        <v/>
      </c>
    </row>
    <row r="258" spans="1:17">
      <c r="A258" s="9"/>
      <c r="B258" s="9"/>
      <c r="C258" s="9"/>
      <c r="D258" s="9"/>
      <c r="E258" s="9"/>
      <c r="F258" s="10"/>
      <c r="G258" s="9"/>
      <c r="H258" s="9"/>
      <c r="I258" s="9"/>
      <c r="J258" s="9"/>
      <c r="K258" s="15"/>
      <c r="L258" s="9"/>
      <c r="M258" s="11"/>
      <c r="N258" s="11"/>
      <c r="O258" s="11"/>
      <c r="P258" s="21">
        <f>G258*1</f>
        <v>0</v>
      </c>
      <c r="Q258" s="23" t="str">
        <f>IF(ISERROR(VLOOKUP(P258,'Ops - HBS Bank'!$B$1:$B$4999,1,FALSE)),"","X")</f>
        <v/>
      </c>
    </row>
    <row r="259" spans="1:17">
      <c r="A259" s="9"/>
      <c r="B259" s="9"/>
      <c r="C259" s="9"/>
      <c r="D259" s="9"/>
      <c r="E259" s="9"/>
      <c r="F259" s="10"/>
      <c r="G259" s="9"/>
      <c r="H259" s="9"/>
      <c r="I259" s="9"/>
      <c r="J259" s="9"/>
      <c r="K259" s="15"/>
      <c r="L259" s="9"/>
      <c r="M259" s="11"/>
      <c r="N259" s="11"/>
      <c r="O259" s="11"/>
      <c r="P259" s="21">
        <f>G259*1</f>
        <v>0</v>
      </c>
      <c r="Q259" s="23" t="str">
        <f>IF(ISERROR(VLOOKUP(P259,'Ops - HBS Bank'!$B$1:$B$4999,1,FALSE)),"","X")</f>
        <v/>
      </c>
    </row>
    <row r="260" spans="1:17">
      <c r="A260" s="9"/>
      <c r="B260" s="9"/>
      <c r="C260" s="9"/>
      <c r="D260" s="9"/>
      <c r="E260" s="9"/>
      <c r="F260" s="10"/>
      <c r="G260" s="9"/>
      <c r="H260" s="9"/>
      <c r="I260" s="9"/>
      <c r="J260" s="9"/>
      <c r="K260" s="15"/>
      <c r="L260" s="9"/>
      <c r="M260" s="11"/>
      <c r="N260" s="11"/>
      <c r="O260" s="11"/>
      <c r="P260" s="21">
        <f t="shared" ref="P260:P269" si="6">G260*1</f>
        <v>0</v>
      </c>
      <c r="Q260" s="23" t="str">
        <f>IF(ISERROR(VLOOKUP(P260,'Ops - HBS Bank'!$B$1:$B$4999,1,FALSE)),"","X")</f>
        <v/>
      </c>
    </row>
    <row r="261" spans="1:17">
      <c r="A261" s="9"/>
      <c r="B261" s="9"/>
      <c r="C261" s="9"/>
      <c r="D261" s="9"/>
      <c r="E261" s="9"/>
      <c r="F261" s="10"/>
      <c r="G261" s="9"/>
      <c r="H261" s="9"/>
      <c r="I261" s="9"/>
      <c r="J261" s="9"/>
      <c r="K261" s="15"/>
      <c r="L261" s="9"/>
      <c r="M261" s="11"/>
      <c r="N261" s="11"/>
      <c r="O261" s="11"/>
      <c r="P261" s="21">
        <f t="shared" si="6"/>
        <v>0</v>
      </c>
      <c r="Q261" s="23" t="str">
        <f>IF(ISERROR(VLOOKUP(P261,'Ops - HBS Bank'!$B$1:$B$4999,1,FALSE)),"","X")</f>
        <v/>
      </c>
    </row>
    <row r="262" spans="1:17">
      <c r="A262" s="9"/>
      <c r="B262" s="9"/>
      <c r="C262" s="9"/>
      <c r="D262" s="9"/>
      <c r="E262" s="9"/>
      <c r="F262" s="10"/>
      <c r="G262" s="9"/>
      <c r="H262" s="9"/>
      <c r="I262" s="9"/>
      <c r="J262" s="9"/>
      <c r="K262" s="15"/>
      <c r="L262" s="9"/>
      <c r="M262" s="11"/>
      <c r="N262" s="11"/>
      <c r="O262" s="11"/>
      <c r="P262" s="21">
        <f t="shared" si="6"/>
        <v>0</v>
      </c>
      <c r="Q262" s="23" t="str">
        <f>IF(ISERROR(VLOOKUP(P262,'Ops - HBS Bank'!$B$1:$B$4999,1,FALSE)),"","X")</f>
        <v/>
      </c>
    </row>
    <row r="263" spans="1:17">
      <c r="A263" s="9"/>
      <c r="B263" s="9"/>
      <c r="C263" s="9"/>
      <c r="D263" s="9"/>
      <c r="E263" s="9"/>
      <c r="F263" s="10"/>
      <c r="G263" s="9"/>
      <c r="H263" s="9"/>
      <c r="I263" s="9"/>
      <c r="J263" s="9"/>
      <c r="K263" s="15"/>
      <c r="L263" s="9"/>
      <c r="M263" s="11"/>
      <c r="N263" s="11"/>
      <c r="O263" s="11"/>
      <c r="P263" s="21">
        <f t="shared" si="6"/>
        <v>0</v>
      </c>
      <c r="Q263" s="23" t="str">
        <f>IF(ISERROR(VLOOKUP(P263,'Ops - HBS Bank'!$B$1:$B$4999,1,FALSE)),"","X")</f>
        <v/>
      </c>
    </row>
    <row r="264" spans="1:17">
      <c r="A264" s="9"/>
      <c r="B264" s="9"/>
      <c r="C264" s="9"/>
      <c r="D264" s="9"/>
      <c r="E264" s="9"/>
      <c r="F264" s="10"/>
      <c r="G264" s="9"/>
      <c r="H264" s="9"/>
      <c r="I264" s="9"/>
      <c r="J264" s="9"/>
      <c r="K264" s="15"/>
      <c r="L264" s="9"/>
      <c r="M264" s="11"/>
      <c r="N264" s="11"/>
      <c r="O264" s="11"/>
      <c r="P264" s="21">
        <f t="shared" si="6"/>
        <v>0</v>
      </c>
      <c r="Q264" s="23" t="str">
        <f>IF(ISERROR(VLOOKUP(P264,'Ops - HBS Bank'!$B$1:$B$4999,1,FALSE)),"","X")</f>
        <v/>
      </c>
    </row>
    <row r="265" spans="1:17">
      <c r="A265" s="9"/>
      <c r="B265" s="9"/>
      <c r="C265" s="9"/>
      <c r="D265" s="9"/>
      <c r="E265" s="9"/>
      <c r="F265" s="10"/>
      <c r="G265" s="9"/>
      <c r="H265" s="9"/>
      <c r="I265" s="9"/>
      <c r="J265" s="9"/>
      <c r="K265" s="15"/>
      <c r="L265" s="9"/>
      <c r="M265" s="11"/>
      <c r="N265" s="11"/>
      <c r="O265" s="11"/>
      <c r="P265" s="21">
        <f t="shared" si="6"/>
        <v>0</v>
      </c>
      <c r="Q265" s="23" t="str">
        <f>IF(ISERROR(VLOOKUP(P265,'Ops - HBS Bank'!$B$1:$B$4999,1,FALSE)),"","X")</f>
        <v/>
      </c>
    </row>
    <row r="266" spans="1:17">
      <c r="A266" s="9"/>
      <c r="B266" s="9"/>
      <c r="C266" s="9"/>
      <c r="D266" s="9"/>
      <c r="E266" s="9"/>
      <c r="F266" s="10"/>
      <c r="G266" s="9"/>
      <c r="H266" s="9"/>
      <c r="I266" s="9"/>
      <c r="J266" s="9"/>
      <c r="K266" s="15"/>
      <c r="L266" s="9"/>
      <c r="M266" s="11"/>
      <c r="N266" s="11"/>
      <c r="O266" s="11"/>
      <c r="P266" s="21">
        <f t="shared" si="6"/>
        <v>0</v>
      </c>
      <c r="Q266" s="23" t="str">
        <f>IF(ISERROR(VLOOKUP(P266,'Ops - HBS Bank'!$B$1:$B$4999,1,FALSE)),"","X")</f>
        <v/>
      </c>
    </row>
    <row r="267" spans="1:17">
      <c r="A267" s="9"/>
      <c r="B267" s="9"/>
      <c r="C267" s="9"/>
      <c r="D267" s="9"/>
      <c r="E267" s="9"/>
      <c r="F267" s="10"/>
      <c r="G267" s="9"/>
      <c r="H267" s="9"/>
      <c r="I267" s="9"/>
      <c r="J267" s="9"/>
      <c r="K267" s="15"/>
      <c r="L267" s="9"/>
      <c r="M267" s="11"/>
      <c r="N267" s="11"/>
      <c r="O267" s="11"/>
      <c r="P267" s="21">
        <f t="shared" si="6"/>
        <v>0</v>
      </c>
      <c r="Q267" s="23" t="str">
        <f>IF(ISERROR(VLOOKUP(P267,'Ops - HBS Bank'!$B$1:$B$4999,1,FALSE)),"","X")</f>
        <v/>
      </c>
    </row>
    <row r="268" spans="1:17">
      <c r="A268" s="9"/>
      <c r="B268" s="9"/>
      <c r="C268" s="9"/>
      <c r="D268" s="9"/>
      <c r="E268" s="9"/>
      <c r="F268" s="10"/>
      <c r="G268" s="9"/>
      <c r="H268" s="9"/>
      <c r="I268" s="9"/>
      <c r="J268" s="9"/>
      <c r="K268" s="15"/>
      <c r="L268" s="9"/>
      <c r="M268" s="11"/>
      <c r="N268" s="11"/>
      <c r="O268" s="11"/>
      <c r="P268" s="21">
        <f t="shared" si="6"/>
        <v>0</v>
      </c>
      <c r="Q268" s="23" t="str">
        <f>IF(ISERROR(VLOOKUP(P268,'Ops - HBS Bank'!$B$1:$B$4999,1,FALSE)),"","X")</f>
        <v/>
      </c>
    </row>
    <row r="269" spans="1:17">
      <c r="A269" s="9"/>
      <c r="B269" s="9"/>
      <c r="C269" s="9"/>
      <c r="D269" s="9"/>
      <c r="E269" s="9"/>
      <c r="F269" s="10"/>
      <c r="G269" s="9"/>
      <c r="H269" s="9"/>
      <c r="I269" s="9"/>
      <c r="J269" s="9"/>
      <c r="K269" s="15"/>
      <c r="L269" s="9"/>
      <c r="M269" s="11"/>
      <c r="N269" s="11"/>
      <c r="O269" s="11"/>
      <c r="P269" s="21">
        <f t="shared" si="6"/>
        <v>0</v>
      </c>
      <c r="Q269" s="23" t="str">
        <f>IF(ISERROR(VLOOKUP(P269,'Ops - HBS Bank'!$B$1:$B$4999,1,FALSE)),"","X")</f>
        <v/>
      </c>
    </row>
    <row r="270" spans="1:17">
      <c r="A270" s="9"/>
      <c r="B270" s="9"/>
      <c r="C270" s="9"/>
      <c r="D270" s="9"/>
      <c r="E270" s="9"/>
      <c r="F270" s="10"/>
      <c r="G270" s="9"/>
      <c r="H270" s="9"/>
      <c r="I270" s="9"/>
      <c r="J270" s="9"/>
      <c r="K270" s="15"/>
      <c r="L270" s="9"/>
      <c r="M270" s="11"/>
      <c r="N270" s="11"/>
      <c r="O270" s="11"/>
      <c r="P270" s="21">
        <f t="shared" ref="P270:P284" si="7">G270*1</f>
        <v>0</v>
      </c>
      <c r="Q270" s="23" t="str">
        <f>IF(ISERROR(VLOOKUP(P270,'Ops - HBS Bank'!$B$1:$B$4999,1,FALSE)),"","X")</f>
        <v/>
      </c>
    </row>
    <row r="271" spans="1:17">
      <c r="A271" s="9"/>
      <c r="B271" s="9"/>
      <c r="C271" s="9"/>
      <c r="D271" s="9"/>
      <c r="E271" s="9"/>
      <c r="F271" s="10"/>
      <c r="G271" s="9"/>
      <c r="H271" s="9"/>
      <c r="I271" s="9"/>
      <c r="J271" s="9"/>
      <c r="K271" s="15"/>
      <c r="L271" s="9"/>
      <c r="M271" s="11"/>
      <c r="N271" s="11"/>
      <c r="O271" s="11"/>
      <c r="P271" s="21">
        <f t="shared" si="7"/>
        <v>0</v>
      </c>
      <c r="Q271" s="23" t="str">
        <f>IF(ISERROR(VLOOKUP(P271,'Ops - HBS Bank'!$B$1:$B$4999,1,FALSE)),"","X")</f>
        <v/>
      </c>
    </row>
    <row r="272" spans="1:17">
      <c r="A272" s="9"/>
      <c r="B272" s="9"/>
      <c r="C272" s="9"/>
      <c r="D272" s="9"/>
      <c r="E272" s="9"/>
      <c r="F272" s="10"/>
      <c r="G272" s="9"/>
      <c r="H272" s="9"/>
      <c r="I272" s="9"/>
      <c r="J272" s="9"/>
      <c r="K272" s="15"/>
      <c r="L272" s="9"/>
      <c r="M272" s="11"/>
      <c r="N272" s="11"/>
      <c r="O272" s="11"/>
      <c r="P272" s="21">
        <f t="shared" si="7"/>
        <v>0</v>
      </c>
      <c r="Q272" s="23" t="str">
        <f>IF(ISERROR(VLOOKUP(P272,'Ops - HBS Bank'!$B$1:$B$4999,1,FALSE)),"","X")</f>
        <v/>
      </c>
    </row>
    <row r="273" spans="1:17">
      <c r="A273" s="9"/>
      <c r="B273" s="9"/>
      <c r="C273" s="9"/>
      <c r="D273" s="9"/>
      <c r="E273" s="9"/>
      <c r="F273" s="10"/>
      <c r="G273" s="9"/>
      <c r="H273" s="9"/>
      <c r="I273" s="9"/>
      <c r="J273" s="9"/>
      <c r="K273" s="15"/>
      <c r="L273" s="9"/>
      <c r="M273" s="11"/>
      <c r="N273" s="11"/>
      <c r="O273" s="11"/>
      <c r="P273" s="21">
        <f t="shared" si="7"/>
        <v>0</v>
      </c>
      <c r="Q273" s="23" t="str">
        <f>IF(ISERROR(VLOOKUP(P273,'Ops - HBS Bank'!$B$1:$B$4999,1,FALSE)),"","X")</f>
        <v/>
      </c>
    </row>
    <row r="274" spans="1:17">
      <c r="A274" s="9"/>
      <c r="B274" s="9"/>
      <c r="C274" s="9"/>
      <c r="D274" s="9"/>
      <c r="E274" s="9"/>
      <c r="F274" s="10"/>
      <c r="G274" s="9"/>
      <c r="H274" s="9"/>
      <c r="I274" s="9"/>
      <c r="J274" s="9"/>
      <c r="K274" s="15"/>
      <c r="L274" s="9"/>
      <c r="M274" s="11"/>
      <c r="N274" s="11"/>
      <c r="O274" s="11"/>
      <c r="P274" s="21">
        <f t="shared" si="7"/>
        <v>0</v>
      </c>
      <c r="Q274" s="23" t="str">
        <f>IF(ISERROR(VLOOKUP(P274,'Ops - HBS Bank'!$B$1:$B$4999,1,FALSE)),"","X")</f>
        <v/>
      </c>
    </row>
    <row r="275" spans="1:17">
      <c r="A275" s="9"/>
      <c r="B275" s="9"/>
      <c r="C275" s="9"/>
      <c r="D275" s="9"/>
      <c r="E275" s="9"/>
      <c r="F275" s="10"/>
      <c r="G275" s="9"/>
      <c r="H275" s="9"/>
      <c r="I275" s="9"/>
      <c r="J275" s="9"/>
      <c r="K275" s="15"/>
      <c r="L275" s="9"/>
      <c r="M275" s="11"/>
      <c r="N275" s="11"/>
      <c r="O275" s="11"/>
      <c r="P275" s="21">
        <f t="shared" si="7"/>
        <v>0</v>
      </c>
      <c r="Q275" s="23" t="str">
        <f>IF(ISERROR(VLOOKUP(P275,'Ops - HBS Bank'!$B$1:$B$4999,1,FALSE)),"","X")</f>
        <v/>
      </c>
    </row>
    <row r="276" spans="1:17">
      <c r="A276" s="9"/>
      <c r="B276" s="9"/>
      <c r="C276" s="9"/>
      <c r="D276" s="9"/>
      <c r="E276" s="9"/>
      <c r="F276" s="10"/>
      <c r="G276" s="9"/>
      <c r="H276" s="9"/>
      <c r="I276" s="9"/>
      <c r="J276" s="9"/>
      <c r="K276" s="15"/>
      <c r="L276" s="9"/>
      <c r="M276" s="11"/>
      <c r="N276" s="11"/>
      <c r="O276" s="11"/>
      <c r="P276" s="21">
        <f t="shared" si="7"/>
        <v>0</v>
      </c>
      <c r="Q276" s="23" t="str">
        <f>IF(ISERROR(VLOOKUP(P276,'Ops - HBS Bank'!$B$1:$B$4999,1,FALSE)),"","X")</f>
        <v/>
      </c>
    </row>
    <row r="277" spans="1:17">
      <c r="A277" s="9"/>
      <c r="B277" s="9"/>
      <c r="C277" s="9"/>
      <c r="D277" s="9"/>
      <c r="E277" s="9"/>
      <c r="F277" s="10"/>
      <c r="G277" s="9"/>
      <c r="H277" s="9"/>
      <c r="I277" s="9"/>
      <c r="J277" s="9"/>
      <c r="K277" s="15"/>
      <c r="L277" s="9"/>
      <c r="M277" s="11"/>
      <c r="N277" s="11"/>
      <c r="O277" s="11"/>
      <c r="P277" s="21">
        <f t="shared" si="7"/>
        <v>0</v>
      </c>
      <c r="Q277" s="23" t="str">
        <f>IF(ISERROR(VLOOKUP(P277,'Ops - HBS Bank'!$B$1:$B$4999,1,FALSE)),"","X")</f>
        <v/>
      </c>
    </row>
    <row r="278" spans="1:17">
      <c r="A278" s="9"/>
      <c r="B278" s="9"/>
      <c r="C278" s="9"/>
      <c r="D278" s="9"/>
      <c r="E278" s="9"/>
      <c r="F278" s="10"/>
      <c r="G278" s="9"/>
      <c r="H278" s="9"/>
      <c r="I278" s="9"/>
      <c r="J278" s="9"/>
      <c r="K278" s="15"/>
      <c r="L278" s="9"/>
      <c r="M278" s="11"/>
      <c r="N278" s="11"/>
      <c r="O278" s="11"/>
      <c r="P278" s="21">
        <f t="shared" si="7"/>
        <v>0</v>
      </c>
      <c r="Q278" s="23" t="str">
        <f>IF(ISERROR(VLOOKUP(P278,'Ops - HBS Bank'!$B$1:$B$4999,1,FALSE)),"","X")</f>
        <v/>
      </c>
    </row>
    <row r="279" spans="1:17">
      <c r="A279" s="9"/>
      <c r="B279" s="9"/>
      <c r="C279" s="9"/>
      <c r="D279" s="9"/>
      <c r="E279" s="9"/>
      <c r="F279" s="10"/>
      <c r="G279" s="9"/>
      <c r="H279" s="9"/>
      <c r="I279" s="9"/>
      <c r="J279" s="9"/>
      <c r="K279" s="15"/>
      <c r="L279" s="9"/>
      <c r="M279" s="11"/>
      <c r="N279" s="11"/>
      <c r="O279" s="11"/>
      <c r="P279" s="21">
        <f t="shared" si="7"/>
        <v>0</v>
      </c>
      <c r="Q279" s="23" t="str">
        <f>IF(ISERROR(VLOOKUP(P279,'Ops - HBS Bank'!$B$1:$B$4999,1,FALSE)),"","X")</f>
        <v/>
      </c>
    </row>
    <row r="280" spans="1:17">
      <c r="A280" s="9"/>
      <c r="B280" s="9"/>
      <c r="C280" s="9"/>
      <c r="D280" s="9"/>
      <c r="E280" s="9"/>
      <c r="F280" s="10"/>
      <c r="G280" s="9"/>
      <c r="H280" s="9"/>
      <c r="I280" s="9"/>
      <c r="J280" s="9"/>
      <c r="K280" s="15"/>
      <c r="L280" s="9"/>
      <c r="M280" s="11"/>
      <c r="N280" s="11"/>
      <c r="O280" s="11"/>
      <c r="P280" s="21">
        <f t="shared" si="7"/>
        <v>0</v>
      </c>
      <c r="Q280" s="23" t="str">
        <f>IF(ISERROR(VLOOKUP(P280,'Ops - HBS Bank'!$B$1:$B$4999,1,FALSE)),"","X")</f>
        <v/>
      </c>
    </row>
    <row r="281" spans="1:17">
      <c r="A281" s="9"/>
      <c r="B281" s="9"/>
      <c r="C281" s="9"/>
      <c r="D281" s="9"/>
      <c r="E281" s="9"/>
      <c r="F281" s="10"/>
      <c r="G281" s="9"/>
      <c r="H281" s="9"/>
      <c r="I281" s="9"/>
      <c r="J281" s="9"/>
      <c r="K281" s="15"/>
      <c r="L281" s="9"/>
      <c r="M281" s="11"/>
      <c r="N281" s="11"/>
      <c r="O281" s="11"/>
      <c r="P281" s="21">
        <f t="shared" si="7"/>
        <v>0</v>
      </c>
      <c r="Q281" s="23" t="str">
        <f>IF(ISERROR(VLOOKUP(P281,'Ops - HBS Bank'!$B$1:$B$4999,1,FALSE)),"","X")</f>
        <v/>
      </c>
    </row>
    <row r="282" spans="1:17">
      <c r="A282" s="9"/>
      <c r="B282" s="9"/>
      <c r="C282" s="9"/>
      <c r="D282" s="9"/>
      <c r="E282" s="9"/>
      <c r="F282" s="10"/>
      <c r="G282" s="9"/>
      <c r="H282" s="9"/>
      <c r="I282" s="9"/>
      <c r="J282" s="9"/>
      <c r="K282" s="15"/>
      <c r="L282" s="9"/>
      <c r="M282" s="11"/>
      <c r="N282" s="11"/>
      <c r="O282" s="11"/>
      <c r="P282" s="21">
        <f t="shared" si="7"/>
        <v>0</v>
      </c>
      <c r="Q282" s="23" t="str">
        <f>IF(ISERROR(VLOOKUP(P282,'Ops - HBS Bank'!$B$1:$B$4999,1,FALSE)),"","X")</f>
        <v/>
      </c>
    </row>
    <row r="283" spans="1:17">
      <c r="A283" s="9"/>
      <c r="B283" s="9"/>
      <c r="C283" s="9"/>
      <c r="D283" s="9"/>
      <c r="E283" s="9"/>
      <c r="F283" s="10"/>
      <c r="G283" s="9"/>
      <c r="H283" s="9"/>
      <c r="I283" s="9"/>
      <c r="J283" s="9"/>
      <c r="K283" s="15"/>
      <c r="L283" s="9"/>
      <c r="M283" s="11"/>
      <c r="N283" s="11"/>
      <c r="O283" s="11"/>
      <c r="P283" s="21">
        <f t="shared" si="7"/>
        <v>0</v>
      </c>
      <c r="Q283" s="23" t="str">
        <f>IF(ISERROR(VLOOKUP(P283,'Ops - HBS Bank'!$B$1:$B$4999,1,FALSE)),"","X")</f>
        <v/>
      </c>
    </row>
    <row r="284" spans="1:17">
      <c r="E284" s="9"/>
      <c r="F284" s="10"/>
      <c r="G284" s="9"/>
      <c r="H284" s="9"/>
      <c r="I284" s="9"/>
      <c r="J284" s="9"/>
      <c r="K284" s="15"/>
      <c r="L284" s="9"/>
      <c r="M284" s="11"/>
      <c r="N284" s="11"/>
      <c r="O284" s="11"/>
      <c r="P284" s="21">
        <f t="shared" si="7"/>
        <v>0</v>
      </c>
      <c r="Q284" s="23" t="str">
        <f>IF(ISERROR(VLOOKUP(P284,'Ops - HBS Bank'!$B$1:$B$4999,1,FALSE)),"","X")</f>
        <v/>
      </c>
    </row>
    <row r="285" spans="1:17">
      <c r="E285" s="9"/>
      <c r="F285" s="10"/>
      <c r="G285" s="9"/>
      <c r="H285" s="9"/>
      <c r="I285" s="9"/>
      <c r="J285" s="9"/>
      <c r="K285" s="15"/>
      <c r="L285" s="9"/>
      <c r="M285" s="11"/>
      <c r="N285" s="11"/>
      <c r="O285" s="75"/>
      <c r="P285" s="21">
        <f>G285*1</f>
        <v>0</v>
      </c>
      <c r="Q285" s="23" t="str">
        <f>IF(ISERROR(VLOOKUP(P285,'Ops - HBS Bank'!$B$1:$B$4999,1,FALSE)),"","X")</f>
        <v/>
      </c>
    </row>
    <row r="286" spans="1:17">
      <c r="E286" s="9"/>
      <c r="F286" s="10"/>
      <c r="G286" s="9"/>
      <c r="H286" s="9"/>
      <c r="I286" s="9"/>
      <c r="J286" s="9"/>
      <c r="K286" s="15"/>
      <c r="L286" s="9"/>
      <c r="M286" s="11"/>
      <c r="N286" s="11"/>
      <c r="O286" s="75"/>
      <c r="P286" s="21">
        <f>G286*1</f>
        <v>0</v>
      </c>
      <c r="Q286" s="23" t="str">
        <f>IF(ISERROR(VLOOKUP(P286,'Ops - HBS Bank'!$B$1:$B$4999,1,FALSE)),"","X")</f>
        <v/>
      </c>
    </row>
    <row r="287" spans="1:17">
      <c r="E287" s="9"/>
      <c r="F287" s="10"/>
      <c r="G287" s="9"/>
      <c r="H287" s="9"/>
      <c r="I287" s="9"/>
      <c r="J287" s="9"/>
      <c r="K287" s="15"/>
      <c r="L287" s="9"/>
      <c r="M287" s="11"/>
      <c r="N287" s="11"/>
      <c r="O287" s="11"/>
      <c r="P287" s="21">
        <f t="shared" ref="P287:P345" si="8">G287*1</f>
        <v>0</v>
      </c>
      <c r="Q287" s="23" t="str">
        <f>IF(ISERROR(VLOOKUP(P287,'Ops - HBS Bank'!$B$1:$B$4999,1,FALSE)),"","X")</f>
        <v/>
      </c>
    </row>
    <row r="288" spans="1:17">
      <c r="E288" s="9"/>
      <c r="F288" s="10"/>
      <c r="G288" s="9"/>
      <c r="H288" s="9"/>
      <c r="I288" s="9"/>
      <c r="J288" s="9"/>
      <c r="K288" s="15"/>
      <c r="L288" s="9"/>
      <c r="M288" s="11"/>
      <c r="N288" s="11"/>
      <c r="O288" s="11"/>
      <c r="P288" s="21">
        <f t="shared" si="8"/>
        <v>0</v>
      </c>
      <c r="Q288" s="23" t="str">
        <f>IF(ISERROR(VLOOKUP(P288,'Ops - HBS Bank'!$B$1:$B$4999,1,FALSE)),"","X")</f>
        <v/>
      </c>
    </row>
    <row r="289" spans="5:17">
      <c r="E289" s="9"/>
      <c r="F289" s="10"/>
      <c r="G289" s="9"/>
      <c r="H289" s="9"/>
      <c r="I289" s="9"/>
      <c r="J289" s="9"/>
      <c r="K289" s="15"/>
      <c r="L289" s="9"/>
      <c r="M289" s="11"/>
      <c r="N289" s="11"/>
      <c r="O289" s="11"/>
      <c r="P289" s="21">
        <f t="shared" si="8"/>
        <v>0</v>
      </c>
      <c r="Q289" s="23" t="str">
        <f>IF(ISERROR(VLOOKUP(P289,'Ops - HBS Bank'!$B$1:$B$4999,1,FALSE)),"","X")</f>
        <v/>
      </c>
    </row>
    <row r="290" spans="5:17">
      <c r="E290" s="9"/>
      <c r="F290" s="10"/>
      <c r="G290" s="9"/>
      <c r="H290" s="9"/>
      <c r="I290" s="9"/>
      <c r="J290" s="9"/>
      <c r="K290" s="15"/>
      <c r="L290" s="9"/>
      <c r="M290" s="11"/>
      <c r="N290" s="11"/>
      <c r="O290" s="11"/>
      <c r="P290" s="21">
        <f t="shared" si="8"/>
        <v>0</v>
      </c>
      <c r="Q290" s="23" t="str">
        <f>IF(ISERROR(VLOOKUP(P290,'Ops - HBS Bank'!$B$1:$B$4999,1,FALSE)),"","X")</f>
        <v/>
      </c>
    </row>
    <row r="291" spans="5:17">
      <c r="E291" s="9"/>
      <c r="F291" s="10"/>
      <c r="G291" s="9"/>
      <c r="H291" s="9"/>
      <c r="I291" s="9"/>
      <c r="J291" s="9"/>
      <c r="K291" s="15"/>
      <c r="L291" s="9"/>
      <c r="M291" s="11"/>
      <c r="N291" s="11"/>
      <c r="O291" s="11"/>
      <c r="P291" s="21">
        <f t="shared" si="8"/>
        <v>0</v>
      </c>
      <c r="Q291" s="23" t="str">
        <f>IF(ISERROR(VLOOKUP(P291,'Ops - HBS Bank'!$B$1:$B$4999,1,FALSE)),"","X")</f>
        <v/>
      </c>
    </row>
    <row r="292" spans="5:17">
      <c r="E292" s="9"/>
      <c r="F292" s="10"/>
      <c r="G292" s="9"/>
      <c r="H292" s="9"/>
      <c r="I292" s="9"/>
      <c r="J292" s="9"/>
      <c r="K292" s="15"/>
      <c r="L292" s="9"/>
      <c r="M292" s="11"/>
      <c r="N292" s="11"/>
      <c r="O292" s="11"/>
      <c r="P292" s="21">
        <f t="shared" si="8"/>
        <v>0</v>
      </c>
      <c r="Q292" s="23" t="str">
        <f>IF(ISERROR(VLOOKUP(P292,'Ops - HBS Bank'!$B$1:$B$4999,1,FALSE)),"","X")</f>
        <v/>
      </c>
    </row>
    <row r="293" spans="5:17">
      <c r="E293" s="9"/>
      <c r="F293" s="10"/>
      <c r="G293" s="9"/>
      <c r="H293" s="9"/>
      <c r="I293" s="9"/>
      <c r="J293" s="9"/>
      <c r="K293" s="15"/>
      <c r="L293" s="9"/>
      <c r="M293" s="11"/>
      <c r="N293" s="11"/>
      <c r="O293" s="11"/>
      <c r="P293" s="21">
        <f t="shared" si="8"/>
        <v>0</v>
      </c>
      <c r="Q293" s="23" t="str">
        <f>IF(ISERROR(VLOOKUP(P293,'Ops - HBS Bank'!$B$1:$B$4999,1,FALSE)),"","X")</f>
        <v/>
      </c>
    </row>
    <row r="294" spans="5:17">
      <c r="E294" s="9"/>
      <c r="F294" s="10"/>
      <c r="G294" s="9"/>
      <c r="H294" s="9"/>
      <c r="I294" s="9"/>
      <c r="J294" s="9"/>
      <c r="K294" s="15"/>
      <c r="L294" s="9"/>
      <c r="M294" s="11"/>
      <c r="N294" s="11"/>
      <c r="O294" s="11"/>
      <c r="P294" s="21">
        <f t="shared" si="8"/>
        <v>0</v>
      </c>
      <c r="Q294" s="23" t="str">
        <f>IF(ISERROR(VLOOKUP(P294,'Ops - HBS Bank'!$B$1:$B$4999,1,FALSE)),"","X")</f>
        <v/>
      </c>
    </row>
    <row r="295" spans="5:17">
      <c r="E295" s="9"/>
      <c r="F295" s="10"/>
      <c r="G295" s="9"/>
      <c r="H295" s="9"/>
      <c r="I295" s="9"/>
      <c r="J295" s="9"/>
      <c r="K295" s="15"/>
      <c r="L295" s="9"/>
      <c r="M295" s="11"/>
      <c r="N295" s="11"/>
      <c r="O295" s="11"/>
      <c r="P295" s="21">
        <f t="shared" si="8"/>
        <v>0</v>
      </c>
      <c r="Q295" s="23" t="str">
        <f>IF(ISERROR(VLOOKUP(P295,'Ops - HBS Bank'!$B$1:$B$4999,1,FALSE)),"","X")</f>
        <v/>
      </c>
    </row>
    <row r="296" spans="5:17">
      <c r="E296" s="9"/>
      <c r="F296" s="10"/>
      <c r="G296" s="9"/>
      <c r="H296" s="9"/>
      <c r="I296" s="9"/>
      <c r="J296" s="9"/>
      <c r="K296" s="15"/>
      <c r="L296" s="9"/>
      <c r="M296" s="11"/>
      <c r="N296" s="11"/>
      <c r="O296" s="11"/>
      <c r="P296" s="21">
        <f t="shared" si="8"/>
        <v>0</v>
      </c>
      <c r="Q296" s="23" t="str">
        <f>IF(ISERROR(VLOOKUP(P296,'Ops - HBS Bank'!$B$1:$B$4999,1,FALSE)),"","X")</f>
        <v/>
      </c>
    </row>
    <row r="297" spans="5:17">
      <c r="E297" s="9"/>
      <c r="F297" s="10"/>
      <c r="G297" s="9"/>
      <c r="H297" s="9"/>
      <c r="I297" s="9"/>
      <c r="J297" s="9"/>
      <c r="K297" s="15"/>
      <c r="L297" s="9"/>
      <c r="M297" s="11"/>
      <c r="N297" s="11"/>
      <c r="O297" s="11"/>
      <c r="P297" s="21">
        <f t="shared" si="8"/>
        <v>0</v>
      </c>
      <c r="Q297" s="23" t="str">
        <f>IF(ISERROR(VLOOKUP(P297,'Ops - HBS Bank'!$B$1:$B$4999,1,FALSE)),"","X")</f>
        <v/>
      </c>
    </row>
    <row r="298" spans="5:17">
      <c r="E298" s="9"/>
      <c r="F298" s="10"/>
      <c r="G298" s="9"/>
      <c r="H298" s="9"/>
      <c r="I298" s="9"/>
      <c r="J298" s="9"/>
      <c r="K298" s="15"/>
      <c r="L298" s="9"/>
      <c r="M298" s="11"/>
      <c r="N298" s="11"/>
      <c r="O298" s="11"/>
      <c r="P298" s="21">
        <f t="shared" si="8"/>
        <v>0</v>
      </c>
      <c r="Q298" s="23" t="str">
        <f>IF(ISERROR(VLOOKUP(P298,'Ops - HBS Bank'!$B$1:$B$4999,1,FALSE)),"","X")</f>
        <v/>
      </c>
    </row>
    <row r="299" spans="5:17">
      <c r="E299" s="9"/>
      <c r="F299" s="10"/>
      <c r="G299" s="9"/>
      <c r="H299" s="9"/>
      <c r="I299" s="9"/>
      <c r="J299" s="9"/>
      <c r="K299" s="15"/>
      <c r="L299" s="9"/>
      <c r="M299" s="11"/>
      <c r="N299" s="11"/>
      <c r="O299" s="11"/>
      <c r="P299" s="21">
        <f t="shared" si="8"/>
        <v>0</v>
      </c>
      <c r="Q299" s="23" t="str">
        <f>IF(ISERROR(VLOOKUP(P299,'Ops - HBS Bank'!$B$1:$B$4999,1,FALSE)),"","X")</f>
        <v/>
      </c>
    </row>
    <row r="300" spans="5:17">
      <c r="E300" s="9"/>
      <c r="F300" s="10"/>
      <c r="G300" s="9"/>
      <c r="H300" s="9"/>
      <c r="I300" s="9"/>
      <c r="J300" s="9"/>
      <c r="K300" s="15"/>
      <c r="L300" s="9"/>
      <c r="M300" s="11"/>
      <c r="N300" s="11"/>
      <c r="O300" s="11"/>
      <c r="P300" s="21">
        <f t="shared" si="8"/>
        <v>0</v>
      </c>
      <c r="Q300" s="23" t="str">
        <f>IF(ISERROR(VLOOKUP(P300,'Ops - HBS Bank'!$B$1:$B$4999,1,FALSE)),"","X")</f>
        <v/>
      </c>
    </row>
    <row r="301" spans="5:17">
      <c r="E301" s="9"/>
      <c r="F301" s="10"/>
      <c r="G301" s="9"/>
      <c r="H301" s="9"/>
      <c r="I301" s="9"/>
      <c r="J301" s="9"/>
      <c r="K301" s="15"/>
      <c r="L301" s="9"/>
      <c r="M301" s="11"/>
      <c r="N301" s="11"/>
      <c r="O301" s="11"/>
      <c r="P301" s="21">
        <f t="shared" si="8"/>
        <v>0</v>
      </c>
      <c r="Q301" s="23" t="str">
        <f>IF(ISERROR(VLOOKUP(P301,'Ops - HBS Bank'!$B$1:$B$4999,1,FALSE)),"","X")</f>
        <v/>
      </c>
    </row>
    <row r="302" spans="5:17">
      <c r="E302" s="9"/>
      <c r="F302" s="10"/>
      <c r="G302" s="9"/>
      <c r="H302" s="9"/>
      <c r="I302" s="9"/>
      <c r="J302" s="9"/>
      <c r="K302" s="15"/>
      <c r="L302" s="9"/>
      <c r="M302" s="11"/>
      <c r="N302" s="11"/>
      <c r="O302" s="11"/>
      <c r="P302" s="21">
        <f t="shared" si="8"/>
        <v>0</v>
      </c>
      <c r="Q302" s="23" t="str">
        <f>IF(ISERROR(VLOOKUP(P302,'Ops - HBS Bank'!$B$1:$B$4999,1,FALSE)),"","X")</f>
        <v/>
      </c>
    </row>
    <row r="303" spans="5:17">
      <c r="E303" s="9"/>
      <c r="F303" s="10"/>
      <c r="G303" s="9"/>
      <c r="H303" s="9"/>
      <c r="I303" s="9"/>
      <c r="J303" s="9"/>
      <c r="K303" s="15"/>
      <c r="L303" s="9"/>
      <c r="M303" s="11"/>
      <c r="N303" s="11"/>
      <c r="O303" s="11"/>
      <c r="P303" s="21">
        <f t="shared" si="8"/>
        <v>0</v>
      </c>
      <c r="Q303" s="23" t="str">
        <f>IF(ISERROR(VLOOKUP(P303,'Ops - HBS Bank'!$B$1:$B$4999,1,FALSE)),"","X")</f>
        <v/>
      </c>
    </row>
    <row r="304" spans="5:17">
      <c r="E304" s="9"/>
      <c r="F304" s="10"/>
      <c r="G304" s="9"/>
      <c r="H304" s="9"/>
      <c r="I304" s="9"/>
      <c r="J304" s="9"/>
      <c r="K304" s="15"/>
      <c r="L304" s="9"/>
      <c r="M304" s="11"/>
      <c r="N304" s="11"/>
      <c r="O304" s="11"/>
      <c r="P304" s="21">
        <f t="shared" si="8"/>
        <v>0</v>
      </c>
      <c r="Q304" s="23" t="str">
        <f>IF(ISERROR(VLOOKUP(P304,'Ops - HBS Bank'!$B$1:$B$4999,1,FALSE)),"","X")</f>
        <v/>
      </c>
    </row>
    <row r="305" spans="5:17">
      <c r="E305" s="9"/>
      <c r="F305" s="10"/>
      <c r="G305" s="9"/>
      <c r="H305" s="9"/>
      <c r="I305" s="9"/>
      <c r="J305" s="9"/>
      <c r="K305" s="15"/>
      <c r="L305" s="9"/>
      <c r="M305" s="11"/>
      <c r="N305" s="11"/>
      <c r="O305" s="11"/>
      <c r="P305" s="21">
        <f t="shared" si="8"/>
        <v>0</v>
      </c>
      <c r="Q305" s="23" t="str">
        <f>IF(ISERROR(VLOOKUP(P305,'Ops - HBS Bank'!$B$1:$B$4999,1,FALSE)),"","X")</f>
        <v/>
      </c>
    </row>
    <row r="306" spans="5:17">
      <c r="E306" s="9"/>
      <c r="F306" s="10"/>
      <c r="G306" s="9"/>
      <c r="H306" s="9"/>
      <c r="I306" s="9"/>
      <c r="J306" s="9"/>
      <c r="K306" s="15"/>
      <c r="L306" s="9"/>
      <c r="M306" s="11"/>
      <c r="N306" s="11"/>
      <c r="O306" s="11"/>
      <c r="P306" s="21">
        <f t="shared" si="8"/>
        <v>0</v>
      </c>
      <c r="Q306" s="23" t="str">
        <f>IF(ISERROR(VLOOKUP(P306,'Ops - HBS Bank'!$B$1:$B$4999,1,FALSE)),"","X")</f>
        <v/>
      </c>
    </row>
    <row r="307" spans="5:17">
      <c r="E307" s="9"/>
      <c r="F307" s="10"/>
      <c r="G307" s="9"/>
      <c r="H307" s="9"/>
      <c r="I307" s="9"/>
      <c r="J307" s="9"/>
      <c r="K307" s="15"/>
      <c r="L307" s="9"/>
      <c r="M307" s="11"/>
      <c r="N307" s="11"/>
      <c r="O307" s="11"/>
      <c r="P307" s="21">
        <f t="shared" si="8"/>
        <v>0</v>
      </c>
      <c r="Q307" s="23" t="str">
        <f>IF(ISERROR(VLOOKUP(P307,'Ops - HBS Bank'!$B$1:$B$4999,1,FALSE)),"","X")</f>
        <v/>
      </c>
    </row>
    <row r="308" spans="5:17">
      <c r="E308" s="9"/>
      <c r="F308" s="10"/>
      <c r="G308" s="9"/>
      <c r="H308" s="9"/>
      <c r="I308" s="9"/>
      <c r="J308" s="9"/>
      <c r="K308" s="15"/>
      <c r="L308" s="9"/>
      <c r="M308" s="11"/>
      <c r="N308" s="11"/>
      <c r="O308" s="11"/>
      <c r="P308" s="21">
        <f t="shared" si="8"/>
        <v>0</v>
      </c>
      <c r="Q308" s="23" t="str">
        <f>IF(ISERROR(VLOOKUP(P308,'Ops - HBS Bank'!$B$1:$B$4999,1,FALSE)),"","X")</f>
        <v/>
      </c>
    </row>
    <row r="309" spans="5:17">
      <c r="E309" s="9"/>
      <c r="F309" s="10"/>
      <c r="G309" s="9"/>
      <c r="H309" s="9"/>
      <c r="I309" s="9"/>
      <c r="J309" s="9"/>
      <c r="K309" s="15"/>
      <c r="L309" s="9"/>
      <c r="M309" s="11"/>
      <c r="N309" s="11"/>
      <c r="O309" s="11"/>
      <c r="P309" s="21">
        <f t="shared" si="8"/>
        <v>0</v>
      </c>
      <c r="Q309" s="23" t="str">
        <f>IF(ISERROR(VLOOKUP(P309,'Ops - HBS Bank'!$B$1:$B$4999,1,FALSE)),"","X")</f>
        <v/>
      </c>
    </row>
    <row r="310" spans="5:17">
      <c r="E310" s="9"/>
      <c r="F310" s="10"/>
      <c r="G310" s="9"/>
      <c r="H310" s="9"/>
      <c r="I310" s="9"/>
      <c r="J310" s="9"/>
      <c r="K310" s="15"/>
      <c r="L310" s="9"/>
      <c r="M310" s="11"/>
      <c r="N310" s="11"/>
      <c r="O310" s="11"/>
      <c r="P310" s="21">
        <f t="shared" si="8"/>
        <v>0</v>
      </c>
      <c r="Q310" s="23" t="str">
        <f>IF(ISERROR(VLOOKUP(P310,'Ops - HBS Bank'!$B$1:$B$4999,1,FALSE)),"","X")</f>
        <v/>
      </c>
    </row>
    <row r="311" spans="5:17">
      <c r="E311" s="9"/>
      <c r="F311" s="10"/>
      <c r="G311" s="9"/>
      <c r="H311" s="9"/>
      <c r="I311" s="9"/>
      <c r="J311" s="9"/>
      <c r="K311" s="15"/>
      <c r="L311" s="9"/>
      <c r="M311" s="11"/>
      <c r="N311" s="11"/>
      <c r="O311" s="11"/>
      <c r="P311" s="21">
        <f t="shared" si="8"/>
        <v>0</v>
      </c>
      <c r="Q311" s="23" t="str">
        <f>IF(ISERROR(VLOOKUP(P311,'Ops - HBS Bank'!$B$1:$B$4999,1,FALSE)),"","X")</f>
        <v/>
      </c>
    </row>
    <row r="312" spans="5:17">
      <c r="E312" s="9"/>
      <c r="F312" s="10"/>
      <c r="G312" s="9"/>
      <c r="H312" s="9"/>
      <c r="I312" s="9"/>
      <c r="J312" s="9"/>
      <c r="K312" s="15"/>
      <c r="L312" s="9"/>
      <c r="M312" s="11"/>
      <c r="N312" s="11"/>
      <c r="O312" s="11"/>
      <c r="P312" s="21">
        <f t="shared" si="8"/>
        <v>0</v>
      </c>
      <c r="Q312" s="23" t="str">
        <f>IF(ISERROR(VLOOKUP(P312,'Ops - HBS Bank'!$B$1:$B$4999,1,FALSE)),"","X")</f>
        <v/>
      </c>
    </row>
    <row r="313" spans="5:17">
      <c r="E313" s="9"/>
      <c r="F313" s="10"/>
      <c r="G313" s="9"/>
      <c r="H313" s="9"/>
      <c r="I313" s="9"/>
      <c r="J313" s="9"/>
      <c r="K313" s="15"/>
      <c r="L313" s="9"/>
      <c r="M313" s="11"/>
      <c r="N313" s="11"/>
      <c r="O313" s="11"/>
      <c r="P313" s="21">
        <f t="shared" si="8"/>
        <v>0</v>
      </c>
      <c r="Q313" s="23" t="str">
        <f>IF(ISERROR(VLOOKUP(P313,'Ops - HBS Bank'!$B$1:$B$4999,1,FALSE)),"","X")</f>
        <v/>
      </c>
    </row>
    <row r="314" spans="5:17">
      <c r="E314" s="9"/>
      <c r="F314" s="10"/>
      <c r="G314" s="9"/>
      <c r="H314" s="9"/>
      <c r="I314" s="9"/>
      <c r="J314" s="9"/>
      <c r="K314" s="15"/>
      <c r="L314" s="9"/>
      <c r="M314" s="11"/>
      <c r="N314" s="11"/>
      <c r="O314" s="11"/>
      <c r="P314" s="21">
        <f t="shared" si="8"/>
        <v>0</v>
      </c>
      <c r="Q314" s="23" t="str">
        <f>IF(ISERROR(VLOOKUP(P314,'Ops - HBS Bank'!$B$1:$B$4999,1,FALSE)),"","X")</f>
        <v/>
      </c>
    </row>
    <row r="315" spans="5:17">
      <c r="E315" s="9"/>
      <c r="F315" s="10"/>
      <c r="G315" s="9"/>
      <c r="H315" s="9"/>
      <c r="I315" s="9"/>
      <c r="J315" s="9"/>
      <c r="K315" s="15"/>
      <c r="L315" s="9"/>
      <c r="M315" s="11"/>
      <c r="N315" s="11"/>
      <c r="O315" s="11"/>
      <c r="P315" s="21">
        <f t="shared" si="8"/>
        <v>0</v>
      </c>
      <c r="Q315" s="23" t="str">
        <f>IF(ISERROR(VLOOKUP(P315,'Ops - HBS Bank'!$B$1:$B$4999,1,FALSE)),"","X")</f>
        <v/>
      </c>
    </row>
    <row r="316" spans="5:17">
      <c r="E316" s="9"/>
      <c r="F316" s="10"/>
      <c r="G316" s="9"/>
      <c r="H316" s="9"/>
      <c r="I316" s="9"/>
      <c r="J316" s="9"/>
      <c r="K316" s="15"/>
      <c r="L316" s="9"/>
      <c r="M316" s="11"/>
      <c r="N316" s="11"/>
      <c r="O316" s="11"/>
      <c r="P316" s="21">
        <f t="shared" si="8"/>
        <v>0</v>
      </c>
      <c r="Q316" s="23" t="str">
        <f>IF(ISERROR(VLOOKUP(P316,'Ops - HBS Bank'!$B$1:$B$4999,1,FALSE)),"","X")</f>
        <v/>
      </c>
    </row>
    <row r="317" spans="5:17">
      <c r="E317" s="9"/>
      <c r="F317" s="10"/>
      <c r="G317" s="9"/>
      <c r="H317" s="9"/>
      <c r="I317" s="9"/>
      <c r="J317" s="9"/>
      <c r="K317" s="15"/>
      <c r="L317" s="9"/>
      <c r="M317" s="11"/>
      <c r="N317" s="11"/>
      <c r="O317" s="11"/>
      <c r="P317" s="21">
        <f t="shared" si="8"/>
        <v>0</v>
      </c>
      <c r="Q317" s="23" t="str">
        <f>IF(ISERROR(VLOOKUP(P317,'Ops - HBS Bank'!$B$1:$B$4999,1,FALSE)),"","X")</f>
        <v/>
      </c>
    </row>
    <row r="318" spans="5:17">
      <c r="E318" s="9"/>
      <c r="F318" s="10"/>
      <c r="G318" s="9"/>
      <c r="H318" s="9"/>
      <c r="I318" s="9"/>
      <c r="J318" s="9"/>
      <c r="K318" s="15"/>
      <c r="L318" s="9"/>
      <c r="M318" s="11"/>
      <c r="N318" s="11"/>
      <c r="O318" s="11"/>
      <c r="P318" s="21">
        <f t="shared" si="8"/>
        <v>0</v>
      </c>
      <c r="Q318" s="23" t="str">
        <f>IF(ISERROR(VLOOKUP(P318,'Ops - HBS Bank'!$B$1:$B$4999,1,FALSE)),"","X")</f>
        <v/>
      </c>
    </row>
    <row r="319" spans="5:17">
      <c r="E319" s="9"/>
      <c r="F319" s="10"/>
      <c r="G319" s="9"/>
      <c r="H319" s="9"/>
      <c r="I319" s="9"/>
      <c r="J319" s="9"/>
      <c r="K319" s="15"/>
      <c r="L319" s="9"/>
      <c r="M319" s="11"/>
      <c r="N319" s="11"/>
      <c r="O319" s="11"/>
      <c r="P319" s="21">
        <f t="shared" si="8"/>
        <v>0</v>
      </c>
      <c r="Q319" s="23" t="str">
        <f>IF(ISERROR(VLOOKUP(P319,'Ops - HBS Bank'!$B$1:$B$4999,1,FALSE)),"","X")</f>
        <v/>
      </c>
    </row>
    <row r="320" spans="5:17">
      <c r="E320" s="9"/>
      <c r="F320" s="10"/>
      <c r="G320" s="9"/>
      <c r="H320" s="9"/>
      <c r="I320" s="9"/>
      <c r="J320" s="9"/>
      <c r="K320" s="15"/>
      <c r="L320" s="9"/>
      <c r="M320" s="11"/>
      <c r="N320" s="11"/>
      <c r="O320" s="11"/>
      <c r="P320" s="21">
        <f t="shared" si="8"/>
        <v>0</v>
      </c>
      <c r="Q320" s="23" t="str">
        <f>IF(ISERROR(VLOOKUP(P320,'Ops - HBS Bank'!$B$1:$B$4999,1,FALSE)),"","X")</f>
        <v/>
      </c>
    </row>
    <row r="321" spans="5:17">
      <c r="E321" s="9"/>
      <c r="F321" s="10"/>
      <c r="G321" s="9"/>
      <c r="H321" s="9"/>
      <c r="I321" s="9"/>
      <c r="J321" s="9"/>
      <c r="K321" s="15"/>
      <c r="L321" s="9"/>
      <c r="M321" s="11"/>
      <c r="N321" s="11"/>
      <c r="O321" s="11"/>
      <c r="P321" s="21">
        <f t="shared" si="8"/>
        <v>0</v>
      </c>
      <c r="Q321" s="23" t="str">
        <f>IF(ISERROR(VLOOKUP(P321,'Ops - HBS Bank'!$B$1:$B$4999,1,FALSE)),"","X")</f>
        <v/>
      </c>
    </row>
    <row r="322" spans="5:17">
      <c r="E322" s="9"/>
      <c r="F322" s="10"/>
      <c r="G322" s="9"/>
      <c r="H322" s="9"/>
      <c r="I322" s="9"/>
      <c r="J322" s="9"/>
      <c r="K322" s="15"/>
      <c r="L322" s="9"/>
      <c r="M322" s="11"/>
      <c r="N322" s="11"/>
      <c r="O322" s="11"/>
      <c r="P322" s="21">
        <f t="shared" si="8"/>
        <v>0</v>
      </c>
      <c r="Q322" s="23" t="str">
        <f>IF(ISERROR(VLOOKUP(P322,'Ops - HBS Bank'!$B$1:$B$4999,1,FALSE)),"","X")</f>
        <v/>
      </c>
    </row>
    <row r="323" spans="5:17">
      <c r="E323" s="9"/>
      <c r="F323" s="10"/>
      <c r="G323" s="9"/>
      <c r="H323" s="9"/>
      <c r="I323" s="9"/>
      <c r="J323" s="9"/>
      <c r="K323" s="15"/>
      <c r="L323" s="9"/>
      <c r="M323" s="11"/>
      <c r="N323" s="11"/>
      <c r="O323" s="11"/>
      <c r="P323" s="21">
        <f t="shared" si="8"/>
        <v>0</v>
      </c>
      <c r="Q323" s="23" t="str">
        <f>IF(ISERROR(VLOOKUP(P323,'Ops - HBS Bank'!$B$1:$B$4999,1,FALSE)),"","X")</f>
        <v/>
      </c>
    </row>
    <row r="324" spans="5:17">
      <c r="E324" s="9"/>
      <c r="F324" s="10"/>
      <c r="G324" s="9"/>
      <c r="H324" s="9"/>
      <c r="I324" s="9"/>
      <c r="J324" s="9"/>
      <c r="K324" s="15"/>
      <c r="L324" s="9"/>
      <c r="M324" s="11"/>
      <c r="N324" s="11"/>
      <c r="O324" s="11"/>
      <c r="P324" s="21">
        <f t="shared" si="8"/>
        <v>0</v>
      </c>
      <c r="Q324" s="23" t="str">
        <f>IF(ISERROR(VLOOKUP(P324,'Ops - HBS Bank'!$B$1:$B$4999,1,FALSE)),"","X")</f>
        <v/>
      </c>
    </row>
    <row r="325" spans="5:17">
      <c r="E325" s="9"/>
      <c r="F325" s="10"/>
      <c r="G325" s="9"/>
      <c r="H325" s="9"/>
      <c r="I325" s="9"/>
      <c r="J325" s="9"/>
      <c r="K325" s="15"/>
      <c r="L325" s="9"/>
      <c r="M325" s="11"/>
      <c r="N325" s="11"/>
      <c r="O325" s="11"/>
      <c r="P325" s="21">
        <f t="shared" si="8"/>
        <v>0</v>
      </c>
      <c r="Q325" s="23" t="str">
        <f>IF(ISERROR(VLOOKUP(P325,'Ops - HBS Bank'!$B$1:$B$4999,1,FALSE)),"","X")</f>
        <v/>
      </c>
    </row>
    <row r="326" spans="5:17">
      <c r="E326" s="9"/>
      <c r="F326" s="10"/>
      <c r="G326" s="9"/>
      <c r="H326" s="9"/>
      <c r="I326" s="9"/>
      <c r="J326" s="9"/>
      <c r="K326" s="15"/>
      <c r="L326" s="9"/>
      <c r="M326" s="11"/>
      <c r="N326" s="11"/>
      <c r="O326" s="11"/>
      <c r="P326" s="21">
        <f t="shared" si="8"/>
        <v>0</v>
      </c>
      <c r="Q326" s="23" t="str">
        <f>IF(ISERROR(VLOOKUP(P326,'Ops - HBS Bank'!$B$1:$B$4999,1,FALSE)),"","X")</f>
        <v/>
      </c>
    </row>
    <row r="327" spans="5:17">
      <c r="E327" s="9"/>
      <c r="F327" s="10"/>
      <c r="G327" s="9"/>
      <c r="H327" s="9"/>
      <c r="I327" s="9"/>
      <c r="J327" s="9"/>
      <c r="K327" s="15"/>
      <c r="L327" s="9"/>
      <c r="M327" s="11"/>
      <c r="N327" s="11"/>
      <c r="O327" s="11"/>
      <c r="P327" s="21">
        <f t="shared" si="8"/>
        <v>0</v>
      </c>
      <c r="Q327" s="23" t="str">
        <f>IF(ISERROR(VLOOKUP(P327,'Ops - HBS Bank'!$B$1:$B$4999,1,FALSE)),"","X")</f>
        <v/>
      </c>
    </row>
    <row r="328" spans="5:17">
      <c r="E328" s="9"/>
      <c r="F328" s="10"/>
      <c r="G328" s="9"/>
      <c r="H328" s="9"/>
      <c r="I328" s="9"/>
      <c r="J328" s="9"/>
      <c r="K328" s="15"/>
      <c r="L328" s="9"/>
      <c r="M328" s="11"/>
      <c r="N328" s="11"/>
      <c r="O328" s="11"/>
      <c r="P328" s="21">
        <f t="shared" si="8"/>
        <v>0</v>
      </c>
      <c r="Q328" s="23" t="str">
        <f>IF(ISERROR(VLOOKUP(P328,'Ops - HBS Bank'!$B$1:$B$4999,1,FALSE)),"","X")</f>
        <v/>
      </c>
    </row>
    <row r="329" spans="5:17">
      <c r="E329" s="9"/>
      <c r="F329" s="10"/>
      <c r="G329" s="9"/>
      <c r="H329" s="9"/>
      <c r="I329" s="9"/>
      <c r="J329" s="9"/>
      <c r="K329" s="15"/>
      <c r="L329" s="9"/>
      <c r="M329" s="11"/>
      <c r="N329" s="11"/>
      <c r="O329" s="11"/>
      <c r="P329" s="21">
        <f t="shared" si="8"/>
        <v>0</v>
      </c>
      <c r="Q329" s="23" t="str">
        <f>IF(ISERROR(VLOOKUP(P329,'Ops - HBS Bank'!$B$1:$B$4999,1,FALSE)),"","X")</f>
        <v/>
      </c>
    </row>
    <row r="330" spans="5:17">
      <c r="E330" s="9"/>
      <c r="F330" s="10"/>
      <c r="G330" s="9"/>
      <c r="H330" s="9"/>
      <c r="I330" s="9"/>
      <c r="J330" s="9"/>
      <c r="K330" s="15"/>
      <c r="L330" s="9"/>
      <c r="M330" s="11"/>
      <c r="N330" s="11"/>
      <c r="O330" s="11"/>
      <c r="P330" s="21">
        <f t="shared" si="8"/>
        <v>0</v>
      </c>
      <c r="Q330" s="23" t="str">
        <f>IF(ISERROR(VLOOKUP(P330,'Ops - HBS Bank'!$B$1:$B$4999,1,FALSE)),"","X")</f>
        <v/>
      </c>
    </row>
    <row r="331" spans="5:17">
      <c r="E331" s="9"/>
      <c r="F331" s="10"/>
      <c r="G331" s="9"/>
      <c r="H331" s="9"/>
      <c r="I331" s="9"/>
      <c r="J331" s="9"/>
      <c r="K331" s="15"/>
      <c r="L331" s="9"/>
      <c r="M331" s="11"/>
      <c r="N331" s="11"/>
      <c r="O331" s="11"/>
      <c r="P331" s="21">
        <f t="shared" si="8"/>
        <v>0</v>
      </c>
      <c r="Q331" s="23" t="str">
        <f>IF(ISERROR(VLOOKUP(P331,'Ops - HBS Bank'!$B$1:$B$4999,1,FALSE)),"","X")</f>
        <v/>
      </c>
    </row>
    <row r="332" spans="5:17">
      <c r="E332" s="9"/>
      <c r="F332" s="10"/>
      <c r="G332" s="9"/>
      <c r="H332" s="9"/>
      <c r="I332" s="9"/>
      <c r="J332" s="9"/>
      <c r="K332" s="15"/>
      <c r="L332" s="9"/>
      <c r="M332" s="11"/>
      <c r="N332" s="11"/>
      <c r="O332" s="11"/>
      <c r="P332" s="21">
        <f t="shared" si="8"/>
        <v>0</v>
      </c>
      <c r="Q332" s="23" t="str">
        <f>IF(ISERROR(VLOOKUP(P332,'Ops - HBS Bank'!$B$1:$B$4999,1,FALSE)),"","X")</f>
        <v/>
      </c>
    </row>
    <row r="333" spans="5:17">
      <c r="E333" s="9"/>
      <c r="F333" s="10"/>
      <c r="G333" s="9"/>
      <c r="H333" s="9"/>
      <c r="I333" s="9"/>
      <c r="J333" s="9"/>
      <c r="K333" s="15"/>
      <c r="L333" s="9"/>
      <c r="M333" s="11"/>
      <c r="N333" s="11"/>
      <c r="O333" s="11"/>
      <c r="P333" s="21">
        <f t="shared" si="8"/>
        <v>0</v>
      </c>
      <c r="Q333" s="23" t="str">
        <f>IF(ISERROR(VLOOKUP(P333,'Ops - HBS Bank'!$B$1:$B$4999,1,FALSE)),"","X")</f>
        <v/>
      </c>
    </row>
    <row r="334" spans="5:17">
      <c r="E334" s="9"/>
      <c r="F334" s="10"/>
      <c r="G334" s="9"/>
      <c r="H334" s="9"/>
      <c r="I334" s="9"/>
      <c r="J334" s="9"/>
      <c r="K334" s="15"/>
      <c r="L334" s="9"/>
      <c r="M334" s="11"/>
      <c r="N334" s="11"/>
      <c r="O334" s="11"/>
      <c r="P334" s="21">
        <f t="shared" si="8"/>
        <v>0</v>
      </c>
      <c r="Q334" s="23" t="str">
        <f>IF(ISERROR(VLOOKUP(P334,'Ops - HBS Bank'!$B$1:$B$4999,1,FALSE)),"","X")</f>
        <v/>
      </c>
    </row>
    <row r="335" spans="5:17">
      <c r="E335" s="9"/>
      <c r="F335" s="10"/>
      <c r="G335" s="9"/>
      <c r="H335" s="9"/>
      <c r="I335" s="9"/>
      <c r="J335" s="9"/>
      <c r="K335" s="15"/>
      <c r="L335" s="9"/>
      <c r="M335" s="11"/>
      <c r="N335" s="11"/>
      <c r="O335" s="11"/>
      <c r="P335" s="21">
        <f t="shared" si="8"/>
        <v>0</v>
      </c>
      <c r="Q335" s="23" t="str">
        <f>IF(ISERROR(VLOOKUP(P335,'Ops - HBS Bank'!$B$1:$B$4999,1,FALSE)),"","X")</f>
        <v/>
      </c>
    </row>
    <row r="336" spans="5:17">
      <c r="E336" s="9"/>
      <c r="F336" s="10"/>
      <c r="G336" s="9"/>
      <c r="H336" s="9"/>
      <c r="I336" s="9"/>
      <c r="J336" s="9"/>
      <c r="K336" s="15"/>
      <c r="L336" s="9"/>
      <c r="M336" s="11"/>
      <c r="N336" s="11"/>
      <c r="O336" s="11"/>
      <c r="P336" s="21">
        <f t="shared" si="8"/>
        <v>0</v>
      </c>
      <c r="Q336" s="23" t="str">
        <f>IF(ISERROR(VLOOKUP(P336,'Ops - HBS Bank'!$B$1:$B$4999,1,FALSE)),"","X")</f>
        <v/>
      </c>
    </row>
    <row r="337" spans="5:17">
      <c r="E337" s="9"/>
      <c r="F337" s="10"/>
      <c r="G337" s="9"/>
      <c r="H337" s="9"/>
      <c r="I337" s="9"/>
      <c r="J337" s="9"/>
      <c r="K337" s="15"/>
      <c r="L337" s="9"/>
      <c r="M337" s="11"/>
      <c r="N337" s="11"/>
      <c r="O337" s="11"/>
      <c r="P337" s="21">
        <f t="shared" si="8"/>
        <v>0</v>
      </c>
      <c r="Q337" s="23" t="str">
        <f>IF(ISERROR(VLOOKUP(P337,'Ops - HBS Bank'!$B$1:$B$4999,1,FALSE)),"","X")</f>
        <v/>
      </c>
    </row>
    <row r="338" spans="5:17">
      <c r="E338" s="9"/>
      <c r="F338" s="10"/>
      <c r="G338" s="9"/>
      <c r="H338" s="9"/>
      <c r="I338" s="9"/>
      <c r="J338" s="9"/>
      <c r="K338" s="15"/>
      <c r="L338" s="9"/>
      <c r="M338" s="11"/>
      <c r="N338" s="11"/>
      <c r="O338" s="11"/>
      <c r="P338" s="21">
        <f t="shared" si="8"/>
        <v>0</v>
      </c>
      <c r="Q338" s="23" t="str">
        <f>IF(ISERROR(VLOOKUP(P338,'Ops - HBS Bank'!$B$1:$B$4999,1,FALSE)),"","X")</f>
        <v/>
      </c>
    </row>
    <row r="339" spans="5:17">
      <c r="E339" s="9"/>
      <c r="F339" s="10"/>
      <c r="G339" s="9"/>
      <c r="H339" s="9"/>
      <c r="I339" s="9"/>
      <c r="J339" s="9"/>
      <c r="K339" s="15"/>
      <c r="L339" s="9"/>
      <c r="M339" s="11"/>
      <c r="N339" s="11"/>
      <c r="O339" s="11"/>
      <c r="P339" s="21">
        <f t="shared" si="8"/>
        <v>0</v>
      </c>
      <c r="Q339" s="23" t="str">
        <f>IF(ISERROR(VLOOKUP(P339,'Ops - HBS Bank'!$B$1:$B$4999,1,FALSE)),"","X")</f>
        <v/>
      </c>
    </row>
    <row r="340" spans="5:17">
      <c r="E340" s="9"/>
      <c r="F340" s="10"/>
      <c r="G340" s="9"/>
      <c r="H340" s="9"/>
      <c r="I340" s="9"/>
      <c r="J340" s="9"/>
      <c r="K340" s="15"/>
      <c r="L340" s="9"/>
      <c r="M340" s="12"/>
      <c r="N340" s="12"/>
      <c r="O340" s="12"/>
      <c r="P340" s="21">
        <f t="shared" si="8"/>
        <v>0</v>
      </c>
      <c r="Q340" s="23" t="str">
        <f>IF(ISERROR(VLOOKUP(P340,'Ops - HBS Bank'!$B$1:$B$4999,1,FALSE)),"","X")</f>
        <v/>
      </c>
    </row>
    <row r="341" spans="5:17">
      <c r="E341" s="9"/>
      <c r="F341" s="10"/>
      <c r="G341" s="9"/>
      <c r="H341" s="9"/>
      <c r="I341" s="9"/>
      <c r="J341" s="9"/>
      <c r="K341" s="15"/>
      <c r="L341" s="9"/>
      <c r="M341" s="12"/>
      <c r="N341" s="12"/>
      <c r="O341" s="12"/>
      <c r="P341" s="21">
        <f t="shared" si="8"/>
        <v>0</v>
      </c>
      <c r="Q341" s="23" t="str">
        <f>IF(ISERROR(VLOOKUP(P341,'Ops - HBS Bank'!$B$1:$B$4999,1,FALSE)),"","X")</f>
        <v/>
      </c>
    </row>
    <row r="342" spans="5:17">
      <c r="E342" s="9"/>
      <c r="F342" s="10"/>
      <c r="G342" s="9"/>
      <c r="H342" s="9"/>
      <c r="I342" s="9"/>
      <c r="J342" s="9"/>
      <c r="K342" s="15"/>
      <c r="L342" s="9"/>
      <c r="M342" s="11"/>
      <c r="N342" s="11"/>
      <c r="O342" s="11"/>
      <c r="P342" s="21">
        <f t="shared" si="8"/>
        <v>0</v>
      </c>
      <c r="Q342" s="23" t="str">
        <f>IF(ISERROR(VLOOKUP(P342,'Ops - HBS Bank'!$B$1:$B$4999,1,FALSE)),"","X")</f>
        <v/>
      </c>
    </row>
    <row r="343" spans="5:17">
      <c r="E343" s="9"/>
      <c r="F343" s="10"/>
      <c r="G343" s="9"/>
      <c r="H343" s="9"/>
      <c r="I343" s="9"/>
      <c r="J343" s="9"/>
      <c r="K343" s="15"/>
      <c r="L343" s="9"/>
      <c r="M343" s="11"/>
      <c r="N343" s="11"/>
      <c r="O343" s="11"/>
      <c r="P343" s="21">
        <f t="shared" si="8"/>
        <v>0</v>
      </c>
      <c r="Q343" s="23" t="str">
        <f>IF(ISERROR(VLOOKUP(P343,'Ops - HBS Bank'!$B$1:$B$4999,1,FALSE)),"","X")</f>
        <v/>
      </c>
    </row>
    <row r="344" spans="5:17">
      <c r="E344" s="9"/>
      <c r="F344" s="10"/>
      <c r="G344" s="9"/>
      <c r="H344" s="9"/>
      <c r="I344" s="9"/>
      <c r="J344" s="9"/>
      <c r="K344" s="15"/>
      <c r="L344" s="9"/>
      <c r="M344" s="11"/>
      <c r="N344" s="11"/>
      <c r="O344" s="11"/>
      <c r="P344" s="21">
        <f t="shared" si="8"/>
        <v>0</v>
      </c>
      <c r="Q344" s="23" t="str">
        <f>IF(ISERROR(VLOOKUP(P344,'Ops - HBS Bank'!$B$1:$B$4999,1,FALSE)),"","X")</f>
        <v/>
      </c>
    </row>
    <row r="345" spans="5:17">
      <c r="E345" s="9"/>
      <c r="F345" s="10"/>
      <c r="G345" s="9"/>
      <c r="H345" s="9"/>
      <c r="I345" s="9"/>
      <c r="J345" s="9"/>
      <c r="K345" s="15"/>
      <c r="L345" s="9"/>
      <c r="M345" s="11"/>
      <c r="N345" s="11"/>
      <c r="O345" s="11"/>
      <c r="P345" s="21">
        <f t="shared" si="8"/>
        <v>0</v>
      </c>
      <c r="Q345" s="23" t="str">
        <f>IF(ISERROR(VLOOKUP(P345,'Ops - HBS Bank'!$B$1:$B$4999,1,FALSE)),"","X")</f>
        <v/>
      </c>
    </row>
    <row r="346" spans="5:17">
      <c r="E346" s="9"/>
      <c r="F346" s="10"/>
      <c r="G346" s="9"/>
      <c r="H346" s="9"/>
      <c r="I346" s="9"/>
      <c r="J346" s="9"/>
      <c r="K346" s="15"/>
      <c r="L346" s="9"/>
      <c r="M346" s="11"/>
      <c r="N346" s="11"/>
      <c r="O346" s="11"/>
      <c r="P346" s="21">
        <f t="shared" ref="P346:P409" si="9">G346*1</f>
        <v>0</v>
      </c>
      <c r="Q346" s="23" t="str">
        <f>IF(ISERROR(VLOOKUP(P346,'Ops - HBS Bank'!$B$1:$B$4999,1,FALSE)),"","X")</f>
        <v/>
      </c>
    </row>
    <row r="347" spans="5:17">
      <c r="E347" s="9"/>
      <c r="F347" s="10"/>
      <c r="G347" s="9"/>
      <c r="H347" s="9"/>
      <c r="I347" s="9"/>
      <c r="J347" s="9"/>
      <c r="K347" s="15"/>
      <c r="L347" s="9"/>
      <c r="M347" s="11"/>
      <c r="N347" s="11"/>
      <c r="O347" s="11"/>
      <c r="P347" s="21">
        <f t="shared" si="9"/>
        <v>0</v>
      </c>
      <c r="Q347" s="23" t="str">
        <f>IF(ISERROR(VLOOKUP(P347,'Ops - HBS Bank'!$B$1:$B$4999,1,FALSE)),"","X")</f>
        <v/>
      </c>
    </row>
    <row r="348" spans="5:17">
      <c r="E348" s="9"/>
      <c r="F348" s="10"/>
      <c r="G348" s="9"/>
      <c r="H348" s="9"/>
      <c r="I348" s="9"/>
      <c r="J348" s="9"/>
      <c r="K348" s="15"/>
      <c r="L348" s="9"/>
      <c r="M348" s="11"/>
      <c r="N348" s="11"/>
      <c r="O348" s="11"/>
      <c r="P348" s="21">
        <f t="shared" si="9"/>
        <v>0</v>
      </c>
      <c r="Q348" s="23" t="str">
        <f>IF(ISERROR(VLOOKUP(P348,'Ops - HBS Bank'!$B$1:$B$4999,1,FALSE)),"","X")</f>
        <v/>
      </c>
    </row>
    <row r="349" spans="5:17">
      <c r="E349" s="9"/>
      <c r="F349" s="10"/>
      <c r="G349" s="9"/>
      <c r="H349" s="9"/>
      <c r="I349" s="9"/>
      <c r="J349" s="9"/>
      <c r="K349" s="15"/>
      <c r="L349" s="9"/>
      <c r="M349" s="11"/>
      <c r="N349" s="11"/>
      <c r="O349" s="11"/>
      <c r="P349" s="21">
        <f t="shared" si="9"/>
        <v>0</v>
      </c>
      <c r="Q349" s="23" t="str">
        <f>IF(ISERROR(VLOOKUP(P349,'Ops - HBS Bank'!$B$1:$B$4999,1,FALSE)),"","X")</f>
        <v/>
      </c>
    </row>
    <row r="350" spans="5:17">
      <c r="E350" s="9"/>
      <c r="F350" s="10"/>
      <c r="G350" s="9"/>
      <c r="H350" s="9"/>
      <c r="I350" s="9"/>
      <c r="J350" s="9"/>
      <c r="K350" s="15"/>
      <c r="L350" s="9"/>
      <c r="M350" s="12"/>
      <c r="N350" s="12"/>
      <c r="O350" s="11"/>
      <c r="P350" s="21">
        <f t="shared" si="9"/>
        <v>0</v>
      </c>
      <c r="Q350" s="23" t="str">
        <f>IF(ISERROR(VLOOKUP(P350,'Ops - HBS Bank'!$B$1:$B$4999,1,FALSE)),"","X")</f>
        <v/>
      </c>
    </row>
    <row r="351" spans="5:17">
      <c r="E351" s="9"/>
      <c r="F351" s="10"/>
      <c r="G351" s="9"/>
      <c r="H351" s="9"/>
      <c r="I351" s="9"/>
      <c r="J351" s="9"/>
      <c r="K351" s="15"/>
      <c r="L351" s="9"/>
      <c r="M351" s="12"/>
      <c r="N351" s="12"/>
      <c r="O351" s="11"/>
      <c r="P351" s="21">
        <f t="shared" si="9"/>
        <v>0</v>
      </c>
      <c r="Q351" s="23" t="str">
        <f>IF(ISERROR(VLOOKUP(P351,'Ops - HBS Bank'!$B$1:$B$4999,1,FALSE)),"","X")</f>
        <v/>
      </c>
    </row>
    <row r="352" spans="5:17">
      <c r="E352" s="9"/>
      <c r="F352" s="10"/>
      <c r="G352" s="9"/>
      <c r="H352" s="9"/>
      <c r="I352" s="9"/>
      <c r="J352" s="9"/>
      <c r="K352" s="15"/>
      <c r="L352" s="9"/>
      <c r="M352" s="12"/>
      <c r="N352" s="12"/>
      <c r="O352" s="11"/>
      <c r="P352" s="21">
        <f t="shared" si="9"/>
        <v>0</v>
      </c>
      <c r="Q352" s="23" t="str">
        <f>IF(ISERROR(VLOOKUP(P352,'Ops - HBS Bank'!$B$1:$B$4999,1,FALSE)),"","X")</f>
        <v/>
      </c>
    </row>
    <row r="353" spans="5:17">
      <c r="E353" s="9"/>
      <c r="F353" s="10"/>
      <c r="G353" s="9"/>
      <c r="H353" s="9"/>
      <c r="I353" s="9"/>
      <c r="J353" s="9"/>
      <c r="K353" s="15"/>
      <c r="L353" s="9"/>
      <c r="M353" s="12"/>
      <c r="N353" s="12"/>
      <c r="O353" s="11"/>
      <c r="P353" s="21">
        <f t="shared" si="9"/>
        <v>0</v>
      </c>
      <c r="Q353" s="23" t="str">
        <f>IF(ISERROR(VLOOKUP(P353,'Ops - HBS Bank'!$B$1:$B$4999,1,FALSE)),"","X")</f>
        <v/>
      </c>
    </row>
    <row r="354" spans="5:17">
      <c r="E354" s="9"/>
      <c r="F354" s="10"/>
      <c r="G354" s="9"/>
      <c r="H354" s="9"/>
      <c r="I354" s="9"/>
      <c r="J354" s="9"/>
      <c r="K354" s="15"/>
      <c r="L354" s="9"/>
      <c r="M354" s="12"/>
      <c r="N354" s="12"/>
      <c r="O354" s="11"/>
      <c r="P354" s="21">
        <f t="shared" si="9"/>
        <v>0</v>
      </c>
      <c r="Q354" s="23" t="str">
        <f>IF(ISERROR(VLOOKUP(P354,'Ops - HBS Bank'!$B$1:$B$4999,1,FALSE)),"","X")</f>
        <v/>
      </c>
    </row>
    <row r="355" spans="5:17">
      <c r="E355" s="9"/>
      <c r="F355" s="10"/>
      <c r="G355" s="9"/>
      <c r="H355" s="9"/>
      <c r="I355" s="9"/>
      <c r="J355" s="9"/>
      <c r="K355" s="15"/>
      <c r="L355" s="9"/>
      <c r="M355" s="12"/>
      <c r="N355" s="12"/>
      <c r="O355" s="11"/>
      <c r="P355" s="21">
        <f t="shared" si="9"/>
        <v>0</v>
      </c>
      <c r="Q355" s="23" t="str">
        <f>IF(ISERROR(VLOOKUP(P355,'Ops - HBS Bank'!$B$1:$B$4999,1,FALSE)),"","X")</f>
        <v/>
      </c>
    </row>
    <row r="356" spans="5:17">
      <c r="E356" s="9"/>
      <c r="F356" s="10"/>
      <c r="G356" s="9"/>
      <c r="H356" s="9"/>
      <c r="I356" s="9"/>
      <c r="J356" s="9"/>
      <c r="K356" s="15"/>
      <c r="L356" s="9"/>
      <c r="M356" s="12"/>
      <c r="N356" s="12"/>
      <c r="O356" s="11"/>
      <c r="P356" s="21">
        <f t="shared" si="9"/>
        <v>0</v>
      </c>
      <c r="Q356" s="23" t="str">
        <f>IF(ISERROR(VLOOKUP(P356,'Ops - HBS Bank'!$B$1:$B$4999,1,FALSE)),"","X")</f>
        <v/>
      </c>
    </row>
    <row r="357" spans="5:17">
      <c r="E357" s="9"/>
      <c r="F357" s="10"/>
      <c r="G357" s="9"/>
      <c r="H357" s="9"/>
      <c r="I357" s="9"/>
      <c r="J357" s="9"/>
      <c r="K357" s="15"/>
      <c r="L357" s="9"/>
      <c r="M357" s="12"/>
      <c r="N357" s="12"/>
      <c r="O357" s="11"/>
      <c r="P357" s="21">
        <f t="shared" si="9"/>
        <v>0</v>
      </c>
      <c r="Q357" s="23" t="str">
        <f>IF(ISERROR(VLOOKUP(P357,'Ops - HBS Bank'!$B$1:$B$4999,1,FALSE)),"","X")</f>
        <v/>
      </c>
    </row>
    <row r="358" spans="5:17">
      <c r="E358" s="9"/>
      <c r="F358" s="10"/>
      <c r="G358" s="9"/>
      <c r="H358" s="9"/>
      <c r="I358" s="9"/>
      <c r="J358" s="9"/>
      <c r="K358" s="15"/>
      <c r="L358" s="9"/>
      <c r="M358" s="12"/>
      <c r="N358" s="12"/>
      <c r="O358" s="11"/>
      <c r="P358" s="21">
        <f t="shared" si="9"/>
        <v>0</v>
      </c>
      <c r="Q358" s="23" t="str">
        <f>IF(ISERROR(VLOOKUP(P358,'Ops - HBS Bank'!$B$1:$B$4999,1,FALSE)),"","X")</f>
        <v/>
      </c>
    </row>
    <row r="359" spans="5:17">
      <c r="E359" s="9"/>
      <c r="F359" s="10"/>
      <c r="G359" s="9"/>
      <c r="H359" s="9"/>
      <c r="I359" s="9"/>
      <c r="J359" s="9"/>
      <c r="K359" s="15"/>
      <c r="L359" s="9"/>
      <c r="M359" s="12"/>
      <c r="N359" s="12"/>
      <c r="O359" s="11"/>
      <c r="P359" s="21">
        <f t="shared" si="9"/>
        <v>0</v>
      </c>
      <c r="Q359" s="23" t="str">
        <f>IF(ISERROR(VLOOKUP(P359,'Ops - HBS Bank'!$B$1:$B$4999,1,FALSE)),"","X")</f>
        <v/>
      </c>
    </row>
    <row r="360" spans="5:17">
      <c r="E360" s="9"/>
      <c r="F360" s="10"/>
      <c r="G360" s="9"/>
      <c r="H360" s="9"/>
      <c r="I360" s="9"/>
      <c r="J360" s="9"/>
      <c r="K360" s="15"/>
      <c r="L360" s="9"/>
      <c r="M360" s="12"/>
      <c r="N360" s="12"/>
      <c r="O360" s="11"/>
      <c r="P360" s="21">
        <f t="shared" si="9"/>
        <v>0</v>
      </c>
      <c r="Q360" s="23" t="str">
        <f>IF(ISERROR(VLOOKUP(P360,'Ops - HBS Bank'!$B$1:$B$4999,1,FALSE)),"","X")</f>
        <v/>
      </c>
    </row>
    <row r="361" spans="5:17">
      <c r="E361" s="9"/>
      <c r="F361" s="10"/>
      <c r="G361" s="9"/>
      <c r="H361" s="9"/>
      <c r="I361" s="9"/>
      <c r="J361" s="9"/>
      <c r="K361" s="15"/>
      <c r="L361" s="9"/>
      <c r="M361" s="12"/>
      <c r="N361" s="12"/>
      <c r="O361" s="11"/>
      <c r="P361" s="21">
        <f t="shared" si="9"/>
        <v>0</v>
      </c>
      <c r="Q361" s="23" t="str">
        <f>IF(ISERROR(VLOOKUP(P361,'Ops - HBS Bank'!$B$1:$B$4999,1,FALSE)),"","X")</f>
        <v/>
      </c>
    </row>
    <row r="362" spans="5:17">
      <c r="E362" s="9"/>
      <c r="F362" s="10"/>
      <c r="G362" s="9"/>
      <c r="H362" s="9"/>
      <c r="I362" s="9"/>
      <c r="J362" s="9"/>
      <c r="K362" s="15"/>
      <c r="L362" s="9"/>
      <c r="M362" s="12"/>
      <c r="N362" s="12"/>
      <c r="O362" s="11"/>
      <c r="P362" s="21">
        <f t="shared" si="9"/>
        <v>0</v>
      </c>
      <c r="Q362" s="23" t="str">
        <f>IF(ISERROR(VLOOKUP(P362,'Ops - HBS Bank'!$B$1:$B$4999,1,FALSE)),"","X")</f>
        <v/>
      </c>
    </row>
    <row r="363" spans="5:17">
      <c r="E363" s="9"/>
      <c r="F363" s="10"/>
      <c r="G363" s="9"/>
      <c r="H363" s="9"/>
      <c r="I363" s="9"/>
      <c r="J363" s="9"/>
      <c r="K363" s="15"/>
      <c r="L363" s="9"/>
      <c r="M363" s="12"/>
      <c r="N363" s="12"/>
      <c r="O363" s="11"/>
      <c r="P363" s="21">
        <f t="shared" si="9"/>
        <v>0</v>
      </c>
      <c r="Q363" s="23" t="str">
        <f>IF(ISERROR(VLOOKUP(P363,'Ops - HBS Bank'!$B$1:$B$4999,1,FALSE)),"","X")</f>
        <v/>
      </c>
    </row>
    <row r="364" spans="5:17">
      <c r="E364" s="9"/>
      <c r="F364" s="10"/>
      <c r="G364" s="9"/>
      <c r="H364" s="9"/>
      <c r="I364" s="9"/>
      <c r="J364" s="9"/>
      <c r="K364" s="15"/>
      <c r="L364" s="9"/>
      <c r="M364" s="12"/>
      <c r="N364" s="12"/>
      <c r="O364" s="11"/>
      <c r="P364" s="21">
        <f t="shared" si="9"/>
        <v>0</v>
      </c>
      <c r="Q364" s="23" t="str">
        <f>IF(ISERROR(VLOOKUP(P364,'Ops - HBS Bank'!$B$1:$B$4999,1,FALSE)),"","X")</f>
        <v/>
      </c>
    </row>
    <row r="365" spans="5:17">
      <c r="E365" s="9"/>
      <c r="F365" s="10"/>
      <c r="G365" s="9"/>
      <c r="H365" s="9"/>
      <c r="I365" s="9"/>
      <c r="J365" s="9"/>
      <c r="K365" s="15"/>
      <c r="L365" s="9"/>
      <c r="M365" s="12"/>
      <c r="N365" s="12"/>
      <c r="O365" s="11"/>
      <c r="P365" s="21">
        <f t="shared" si="9"/>
        <v>0</v>
      </c>
      <c r="Q365" s="23" t="str">
        <f>IF(ISERROR(VLOOKUP(P365,'Ops - HBS Bank'!$B$1:$B$4999,1,FALSE)),"","X")</f>
        <v/>
      </c>
    </row>
    <row r="366" spans="5:17">
      <c r="E366" s="9"/>
      <c r="F366" s="10"/>
      <c r="G366" s="9"/>
      <c r="H366" s="9"/>
      <c r="I366" s="9"/>
      <c r="J366" s="9"/>
      <c r="K366" s="15"/>
      <c r="L366" s="9"/>
      <c r="M366" s="12"/>
      <c r="N366" s="12"/>
      <c r="O366" s="11"/>
      <c r="P366" s="21">
        <f t="shared" si="9"/>
        <v>0</v>
      </c>
      <c r="Q366" s="23" t="str">
        <f>IF(ISERROR(VLOOKUP(P366,'Ops - HBS Bank'!$B$1:$B$4999,1,FALSE)),"","X")</f>
        <v/>
      </c>
    </row>
    <row r="367" spans="5:17">
      <c r="E367" s="9"/>
      <c r="F367" s="10"/>
      <c r="G367" s="9"/>
      <c r="H367" s="9"/>
      <c r="I367" s="9"/>
      <c r="J367" s="9"/>
      <c r="K367" s="15"/>
      <c r="L367" s="9"/>
      <c r="M367" s="12"/>
      <c r="N367" s="12"/>
      <c r="O367" s="11"/>
      <c r="P367" s="21">
        <f t="shared" si="9"/>
        <v>0</v>
      </c>
      <c r="Q367" s="23" t="str">
        <f>IF(ISERROR(VLOOKUP(P367,'Ops - HBS Bank'!$B$1:$B$4999,1,FALSE)),"","X")</f>
        <v/>
      </c>
    </row>
    <row r="368" spans="5:17">
      <c r="E368" s="9"/>
      <c r="F368" s="10"/>
      <c r="G368" s="9"/>
      <c r="H368" s="9"/>
      <c r="I368" s="9"/>
      <c r="J368" s="9"/>
      <c r="K368" s="15"/>
      <c r="L368" s="9"/>
      <c r="M368" s="12"/>
      <c r="N368" s="12"/>
      <c r="O368" s="11"/>
      <c r="P368" s="21">
        <f t="shared" si="9"/>
        <v>0</v>
      </c>
      <c r="Q368" s="23" t="str">
        <f>IF(ISERROR(VLOOKUP(P368,'Ops - HBS Bank'!$B$1:$B$4999,1,FALSE)),"","X")</f>
        <v/>
      </c>
    </row>
    <row r="369" spans="5:17">
      <c r="E369" s="9"/>
      <c r="F369" s="10"/>
      <c r="G369" s="9"/>
      <c r="H369" s="9"/>
      <c r="I369" s="9"/>
      <c r="J369" s="9"/>
      <c r="K369" s="15"/>
      <c r="L369" s="9"/>
      <c r="M369" s="12"/>
      <c r="N369" s="12"/>
      <c r="O369" s="11"/>
      <c r="P369" s="21">
        <f t="shared" si="9"/>
        <v>0</v>
      </c>
      <c r="Q369" s="23" t="str">
        <f>IF(ISERROR(VLOOKUP(P369,'Ops - HBS Bank'!$B$1:$B$4999,1,FALSE)),"","X")</f>
        <v/>
      </c>
    </row>
    <row r="370" spans="5:17">
      <c r="E370" s="9"/>
      <c r="F370" s="10"/>
      <c r="G370" s="9"/>
      <c r="H370" s="9"/>
      <c r="I370" s="9"/>
      <c r="J370" s="9"/>
      <c r="K370" s="15"/>
      <c r="L370" s="9"/>
      <c r="M370" s="12"/>
      <c r="N370" s="12"/>
      <c r="O370" s="11"/>
      <c r="P370" s="21">
        <f t="shared" si="9"/>
        <v>0</v>
      </c>
      <c r="Q370" s="23" t="str">
        <f>IF(ISERROR(VLOOKUP(P370,'Ops - HBS Bank'!$B$1:$B$4999,1,FALSE)),"","X")</f>
        <v/>
      </c>
    </row>
    <row r="371" spans="5:17">
      <c r="E371" s="9"/>
      <c r="F371" s="10"/>
      <c r="G371" s="9"/>
      <c r="H371" s="9"/>
      <c r="I371" s="9"/>
      <c r="J371" s="9"/>
      <c r="K371" s="15"/>
      <c r="L371" s="9"/>
      <c r="M371" s="12"/>
      <c r="N371" s="12"/>
      <c r="O371" s="11"/>
      <c r="P371" s="21">
        <f t="shared" si="9"/>
        <v>0</v>
      </c>
      <c r="Q371" s="23" t="str">
        <f>IF(ISERROR(VLOOKUP(P371,'Ops - HBS Bank'!$B$1:$B$4999,1,FALSE)),"","X")</f>
        <v/>
      </c>
    </row>
    <row r="372" spans="5:17">
      <c r="E372" s="9"/>
      <c r="F372" s="10"/>
      <c r="G372" s="9"/>
      <c r="H372" s="9"/>
      <c r="I372" s="9"/>
      <c r="J372" s="9"/>
      <c r="K372" s="15"/>
      <c r="L372" s="9"/>
      <c r="M372" s="12"/>
      <c r="N372" s="12"/>
      <c r="O372" s="11"/>
      <c r="P372" s="21">
        <f t="shared" si="9"/>
        <v>0</v>
      </c>
      <c r="Q372" s="23" t="str">
        <f>IF(ISERROR(VLOOKUP(P372,'Ops - HBS Bank'!$B$1:$B$4999,1,FALSE)),"","X")</f>
        <v/>
      </c>
    </row>
    <row r="373" spans="5:17">
      <c r="E373" s="9"/>
      <c r="F373" s="10"/>
      <c r="G373" s="9"/>
      <c r="H373" s="9"/>
      <c r="I373" s="9"/>
      <c r="J373" s="9"/>
      <c r="K373" s="15"/>
      <c r="L373" s="9"/>
      <c r="M373" s="12"/>
      <c r="N373" s="12"/>
      <c r="O373" s="11"/>
      <c r="P373" s="21">
        <f t="shared" si="9"/>
        <v>0</v>
      </c>
      <c r="Q373" s="23" t="str">
        <f>IF(ISERROR(VLOOKUP(P373,'Ops - HBS Bank'!$B$1:$B$4999,1,FALSE)),"","X")</f>
        <v/>
      </c>
    </row>
    <row r="374" spans="5:17">
      <c r="E374" s="9"/>
      <c r="F374" s="10"/>
      <c r="G374" s="9"/>
      <c r="H374" s="9"/>
      <c r="I374" s="9"/>
      <c r="J374" s="9"/>
      <c r="K374" s="15"/>
      <c r="L374" s="9"/>
      <c r="M374" s="12"/>
      <c r="N374" s="12"/>
      <c r="O374" s="11"/>
      <c r="P374" s="21">
        <f t="shared" si="9"/>
        <v>0</v>
      </c>
      <c r="Q374" s="23" t="str">
        <f>IF(ISERROR(VLOOKUP(P374,'Ops - HBS Bank'!$B$1:$B$4999,1,FALSE)),"","X")</f>
        <v/>
      </c>
    </row>
    <row r="375" spans="5:17">
      <c r="E375" s="9"/>
      <c r="F375" s="10"/>
      <c r="G375" s="9"/>
      <c r="H375" s="9"/>
      <c r="I375" s="9"/>
      <c r="J375" s="9"/>
      <c r="K375" s="15"/>
      <c r="L375" s="9"/>
      <c r="M375" s="12"/>
      <c r="N375" s="12"/>
      <c r="O375" s="11"/>
      <c r="P375" s="21">
        <f t="shared" si="9"/>
        <v>0</v>
      </c>
      <c r="Q375" s="23" t="str">
        <f>IF(ISERROR(VLOOKUP(P375,'Ops - HBS Bank'!$B$1:$B$4999,1,FALSE)),"","X")</f>
        <v/>
      </c>
    </row>
    <row r="376" spans="5:17">
      <c r="E376" s="9"/>
      <c r="F376" s="10"/>
      <c r="G376" s="9"/>
      <c r="H376" s="9"/>
      <c r="I376" s="9"/>
      <c r="J376" s="9"/>
      <c r="K376" s="15"/>
      <c r="L376" s="9"/>
      <c r="M376" s="12"/>
      <c r="N376" s="12"/>
      <c r="O376" s="11"/>
      <c r="P376" s="21">
        <f t="shared" si="9"/>
        <v>0</v>
      </c>
      <c r="Q376" s="23" t="str">
        <f>IF(ISERROR(VLOOKUP(P376,'Ops - HBS Bank'!$B$1:$B$4999,1,FALSE)),"","X")</f>
        <v/>
      </c>
    </row>
    <row r="377" spans="5:17">
      <c r="E377" s="9"/>
      <c r="F377" s="10"/>
      <c r="G377" s="9"/>
      <c r="H377" s="9"/>
      <c r="I377" s="9"/>
      <c r="J377" s="9"/>
      <c r="K377" s="15"/>
      <c r="L377" s="9"/>
      <c r="M377" s="12"/>
      <c r="N377" s="12"/>
      <c r="O377" s="11"/>
      <c r="P377" s="21">
        <f t="shared" si="9"/>
        <v>0</v>
      </c>
      <c r="Q377" s="23" t="str">
        <f>IF(ISERROR(VLOOKUP(P377,'Ops - HBS Bank'!$B$1:$B$4999,1,FALSE)),"","X")</f>
        <v/>
      </c>
    </row>
    <row r="378" spans="5:17">
      <c r="E378" s="9"/>
      <c r="F378" s="10"/>
      <c r="G378" s="9"/>
      <c r="H378" s="9"/>
      <c r="I378" s="9"/>
      <c r="J378" s="9"/>
      <c r="K378" s="15"/>
      <c r="L378" s="9"/>
      <c r="M378" s="12"/>
      <c r="N378" s="12"/>
      <c r="O378" s="11"/>
      <c r="P378" s="21">
        <f t="shared" si="9"/>
        <v>0</v>
      </c>
      <c r="Q378" s="23" t="str">
        <f>IF(ISERROR(VLOOKUP(P378,'Ops - HBS Bank'!$B$1:$B$4999,1,FALSE)),"","X")</f>
        <v/>
      </c>
    </row>
    <row r="379" spans="5:17">
      <c r="E379" s="9"/>
      <c r="F379" s="10"/>
      <c r="G379" s="9"/>
      <c r="H379" s="9"/>
      <c r="I379" s="9"/>
      <c r="J379" s="9"/>
      <c r="K379" s="15"/>
      <c r="L379" s="9"/>
      <c r="M379" s="12"/>
      <c r="N379" s="12"/>
      <c r="O379" s="11"/>
      <c r="P379" s="21">
        <f t="shared" si="9"/>
        <v>0</v>
      </c>
      <c r="Q379" s="23" t="str">
        <f>IF(ISERROR(VLOOKUP(P379,'Ops - HBS Bank'!$B$1:$B$4999,1,FALSE)),"","X")</f>
        <v/>
      </c>
    </row>
    <row r="380" spans="5:17">
      <c r="E380" s="9"/>
      <c r="F380" s="10"/>
      <c r="G380" s="9"/>
      <c r="H380" s="9"/>
      <c r="I380" s="9"/>
      <c r="J380" s="9"/>
      <c r="K380" s="15"/>
      <c r="L380" s="9"/>
      <c r="M380" s="12"/>
      <c r="N380" s="12"/>
      <c r="O380" s="11"/>
      <c r="P380" s="21">
        <f t="shared" si="9"/>
        <v>0</v>
      </c>
      <c r="Q380" s="23" t="str">
        <f>IF(ISERROR(VLOOKUP(P380,'Ops - HBS Bank'!$B$1:$B$4999,1,FALSE)),"","X")</f>
        <v/>
      </c>
    </row>
    <row r="381" spans="5:17">
      <c r="E381" s="9"/>
      <c r="F381" s="10"/>
      <c r="G381" s="9"/>
      <c r="H381" s="9"/>
      <c r="I381" s="9"/>
      <c r="J381" s="9"/>
      <c r="K381" s="15"/>
      <c r="L381" s="9"/>
      <c r="M381" s="12"/>
      <c r="N381" s="12"/>
      <c r="O381" s="11"/>
      <c r="P381" s="21">
        <f t="shared" si="9"/>
        <v>0</v>
      </c>
      <c r="Q381" s="23" t="str">
        <f>IF(ISERROR(VLOOKUP(P381,'Ops - HBS Bank'!$B$1:$B$4999,1,FALSE)),"","X")</f>
        <v/>
      </c>
    </row>
    <row r="382" spans="5:17">
      <c r="E382" s="9"/>
      <c r="F382" s="10"/>
      <c r="G382" s="9"/>
      <c r="H382" s="9"/>
      <c r="I382" s="9"/>
      <c r="J382" s="9"/>
      <c r="K382" s="15"/>
      <c r="L382" s="9"/>
      <c r="M382" s="12"/>
      <c r="N382" s="12"/>
      <c r="O382" s="11"/>
      <c r="P382" s="21">
        <f t="shared" si="9"/>
        <v>0</v>
      </c>
      <c r="Q382" s="23" t="str">
        <f>IF(ISERROR(VLOOKUP(P382,'Ops - HBS Bank'!$B$1:$B$4999,1,FALSE)),"","X")</f>
        <v/>
      </c>
    </row>
    <row r="383" spans="5:17">
      <c r="E383" s="9"/>
      <c r="F383" s="10"/>
      <c r="G383" s="9"/>
      <c r="H383" s="9"/>
      <c r="I383" s="9"/>
      <c r="J383" s="9"/>
      <c r="K383" s="15"/>
      <c r="L383" s="9"/>
      <c r="M383" s="12"/>
      <c r="N383" s="12"/>
      <c r="O383" s="11"/>
      <c r="P383" s="21">
        <f t="shared" si="9"/>
        <v>0</v>
      </c>
      <c r="Q383" s="23" t="str">
        <f>IF(ISERROR(VLOOKUP(P383,'Ops - HBS Bank'!$B$1:$B$4999,1,FALSE)),"","X")</f>
        <v/>
      </c>
    </row>
    <row r="384" spans="5:17">
      <c r="E384" s="9"/>
      <c r="F384" s="10"/>
      <c r="G384" s="9"/>
      <c r="H384" s="9"/>
      <c r="I384" s="9"/>
      <c r="J384" s="9"/>
      <c r="K384" s="15"/>
      <c r="L384" s="9"/>
      <c r="M384" s="12"/>
      <c r="N384" s="12"/>
      <c r="O384" s="11"/>
      <c r="P384" s="21">
        <f t="shared" si="9"/>
        <v>0</v>
      </c>
      <c r="Q384" s="23" t="str">
        <f>IF(ISERROR(VLOOKUP(P384,'Ops - HBS Bank'!$B$1:$B$4999,1,FALSE)),"","X")</f>
        <v/>
      </c>
    </row>
    <row r="385" spans="5:17">
      <c r="E385" s="9"/>
      <c r="F385" s="10"/>
      <c r="G385" s="9"/>
      <c r="H385" s="9"/>
      <c r="I385" s="9"/>
      <c r="J385" s="9"/>
      <c r="K385" s="15"/>
      <c r="L385" s="9"/>
      <c r="M385" s="12"/>
      <c r="N385" s="12"/>
      <c r="O385" s="11"/>
      <c r="P385" s="21">
        <f t="shared" si="9"/>
        <v>0</v>
      </c>
      <c r="Q385" s="23" t="str">
        <f>IF(ISERROR(VLOOKUP(P385,'Ops - HBS Bank'!$B$1:$B$4999,1,FALSE)),"","X")</f>
        <v/>
      </c>
    </row>
    <row r="386" spans="5:17">
      <c r="E386" s="9"/>
      <c r="F386" s="10"/>
      <c r="G386" s="9"/>
      <c r="H386" s="9"/>
      <c r="I386" s="9"/>
      <c r="J386" s="9"/>
      <c r="K386" s="15"/>
      <c r="L386" s="9"/>
      <c r="M386" s="12"/>
      <c r="N386" s="12"/>
      <c r="O386" s="11"/>
      <c r="P386" s="21">
        <f t="shared" si="9"/>
        <v>0</v>
      </c>
      <c r="Q386" s="23" t="str">
        <f>IF(ISERROR(VLOOKUP(P386,'Ops - HBS Bank'!$B$1:$B$4999,1,FALSE)),"","X")</f>
        <v/>
      </c>
    </row>
    <row r="387" spans="5:17">
      <c r="E387" s="9"/>
      <c r="F387" s="10"/>
      <c r="G387" s="9"/>
      <c r="H387" s="9"/>
      <c r="I387" s="9"/>
      <c r="J387" s="9"/>
      <c r="K387" s="15"/>
      <c r="L387" s="9"/>
      <c r="M387" s="12"/>
      <c r="N387" s="12"/>
      <c r="O387" s="11"/>
      <c r="P387" s="21">
        <f t="shared" si="9"/>
        <v>0</v>
      </c>
      <c r="Q387" s="23" t="str">
        <f>IF(ISERROR(VLOOKUP(P387,'Ops - HBS Bank'!$B$1:$B$4999,1,FALSE)),"","X")</f>
        <v/>
      </c>
    </row>
    <row r="388" spans="5:17">
      <c r="E388" s="9"/>
      <c r="F388" s="10"/>
      <c r="G388" s="9"/>
      <c r="H388" s="9"/>
      <c r="I388" s="9"/>
      <c r="J388" s="9"/>
      <c r="K388" s="15"/>
      <c r="L388" s="9"/>
      <c r="M388" s="12"/>
      <c r="N388" s="12"/>
      <c r="O388" s="11"/>
      <c r="P388" s="21">
        <f t="shared" si="9"/>
        <v>0</v>
      </c>
      <c r="Q388" s="23" t="str">
        <f>IF(ISERROR(VLOOKUP(P388,'Ops - HBS Bank'!$B$1:$B$4999,1,FALSE)),"","X")</f>
        <v/>
      </c>
    </row>
    <row r="389" spans="5:17">
      <c r="E389" s="9"/>
      <c r="F389" s="10"/>
      <c r="G389" s="9"/>
      <c r="H389" s="9"/>
      <c r="I389" s="9"/>
      <c r="J389" s="9"/>
      <c r="K389" s="15"/>
      <c r="L389" s="9"/>
      <c r="M389" s="12"/>
      <c r="N389" s="12"/>
      <c r="O389" s="11"/>
      <c r="P389" s="21">
        <f t="shared" si="9"/>
        <v>0</v>
      </c>
      <c r="Q389" s="23" t="str">
        <f>IF(ISERROR(VLOOKUP(P389,'Ops - HBS Bank'!$B$1:$B$4999,1,FALSE)),"","X")</f>
        <v/>
      </c>
    </row>
    <row r="390" spans="5:17">
      <c r="E390" s="9"/>
      <c r="F390" s="10"/>
      <c r="G390" s="9"/>
      <c r="H390" s="9"/>
      <c r="I390" s="9"/>
      <c r="J390" s="9"/>
      <c r="K390" s="15"/>
      <c r="L390" s="9"/>
      <c r="M390" s="12"/>
      <c r="N390" s="12"/>
      <c r="O390" s="11"/>
      <c r="P390" s="21">
        <f t="shared" si="9"/>
        <v>0</v>
      </c>
      <c r="Q390" s="23" t="str">
        <f>IF(ISERROR(VLOOKUP(P390,'Ops - HBS Bank'!$B$1:$B$4999,1,FALSE)),"","X")</f>
        <v/>
      </c>
    </row>
    <row r="391" spans="5:17">
      <c r="E391" s="9"/>
      <c r="F391" s="10"/>
      <c r="G391" s="9"/>
      <c r="H391" s="9"/>
      <c r="I391" s="9"/>
      <c r="J391" s="9"/>
      <c r="K391" s="15"/>
      <c r="L391" s="9"/>
      <c r="M391" s="12"/>
      <c r="N391" s="12"/>
      <c r="O391" s="11"/>
      <c r="P391" s="21">
        <f t="shared" si="9"/>
        <v>0</v>
      </c>
      <c r="Q391" s="23" t="str">
        <f>IF(ISERROR(VLOOKUP(P391,'Ops - HBS Bank'!$B$1:$B$4999,1,FALSE)),"","X")</f>
        <v/>
      </c>
    </row>
    <row r="392" spans="5:17">
      <c r="E392" s="9"/>
      <c r="F392" s="10"/>
      <c r="G392" s="9"/>
      <c r="H392" s="9"/>
      <c r="I392" s="9"/>
      <c r="J392" s="9"/>
      <c r="K392" s="15"/>
      <c r="L392" s="9"/>
      <c r="M392" s="12"/>
      <c r="N392" s="12"/>
      <c r="O392" s="11"/>
      <c r="P392" s="21">
        <f t="shared" si="9"/>
        <v>0</v>
      </c>
      <c r="Q392" s="23" t="str">
        <f>IF(ISERROR(VLOOKUP(P392,'Ops - HBS Bank'!$B$1:$B$4999,1,FALSE)),"","X")</f>
        <v/>
      </c>
    </row>
    <row r="393" spans="5:17">
      <c r="E393" s="9"/>
      <c r="F393" s="10"/>
      <c r="G393" s="9"/>
      <c r="H393" s="9"/>
      <c r="I393" s="9"/>
      <c r="J393" s="9"/>
      <c r="K393" s="15"/>
      <c r="L393" s="9"/>
      <c r="M393" s="12"/>
      <c r="N393" s="12"/>
      <c r="O393" s="11"/>
      <c r="P393" s="21">
        <f t="shared" si="9"/>
        <v>0</v>
      </c>
      <c r="Q393" s="23" t="str">
        <f>IF(ISERROR(VLOOKUP(P393,'Ops - HBS Bank'!$B$1:$B$4999,1,FALSE)),"","X")</f>
        <v/>
      </c>
    </row>
    <row r="394" spans="5:17">
      <c r="E394" s="9"/>
      <c r="F394" s="10"/>
      <c r="G394" s="9"/>
      <c r="H394" s="9"/>
      <c r="I394" s="9"/>
      <c r="J394" s="9"/>
      <c r="K394" s="15"/>
      <c r="L394" s="9"/>
      <c r="M394" s="12"/>
      <c r="N394" s="12"/>
      <c r="O394" s="11"/>
      <c r="P394" s="21">
        <f t="shared" si="9"/>
        <v>0</v>
      </c>
      <c r="Q394" s="23" t="str">
        <f>IF(ISERROR(VLOOKUP(P394,'Ops - HBS Bank'!$B$1:$B$4999,1,FALSE)),"","X")</f>
        <v/>
      </c>
    </row>
    <row r="395" spans="5:17">
      <c r="E395" s="9"/>
      <c r="F395" s="10"/>
      <c r="G395" s="9"/>
      <c r="H395" s="9"/>
      <c r="I395" s="9"/>
      <c r="J395" s="9"/>
      <c r="K395" s="15"/>
      <c r="L395" s="9"/>
      <c r="M395" s="12"/>
      <c r="N395" s="12"/>
      <c r="O395" s="11"/>
      <c r="P395" s="21">
        <f t="shared" si="9"/>
        <v>0</v>
      </c>
      <c r="Q395" s="23" t="str">
        <f>IF(ISERROR(VLOOKUP(P395,'Ops - HBS Bank'!$B$1:$B$4999,1,FALSE)),"","X")</f>
        <v/>
      </c>
    </row>
    <row r="396" spans="5:17">
      <c r="E396" s="9"/>
      <c r="F396" s="10"/>
      <c r="G396" s="9"/>
      <c r="H396" s="9"/>
      <c r="I396" s="9"/>
      <c r="J396" s="9"/>
      <c r="K396" s="15"/>
      <c r="L396" s="9"/>
      <c r="M396" s="12"/>
      <c r="N396" s="12"/>
      <c r="O396" s="11"/>
      <c r="P396" s="21">
        <f t="shared" si="9"/>
        <v>0</v>
      </c>
      <c r="Q396" s="23" t="str">
        <f>IF(ISERROR(VLOOKUP(P396,'Ops - HBS Bank'!$B$1:$B$4999,1,FALSE)),"","X")</f>
        <v/>
      </c>
    </row>
    <row r="397" spans="5:17">
      <c r="E397" s="9"/>
      <c r="F397" s="10"/>
      <c r="G397" s="9"/>
      <c r="H397" s="9"/>
      <c r="I397" s="9"/>
      <c r="J397" s="9"/>
      <c r="K397" s="15"/>
      <c r="L397" s="9"/>
      <c r="M397" s="12"/>
      <c r="N397" s="12"/>
      <c r="O397" s="11"/>
      <c r="P397" s="21">
        <f t="shared" si="9"/>
        <v>0</v>
      </c>
      <c r="Q397" s="23" t="str">
        <f>IF(ISERROR(VLOOKUP(P397,'Ops - HBS Bank'!$B$1:$B$4999,1,FALSE)),"","X")</f>
        <v/>
      </c>
    </row>
    <row r="398" spans="5:17">
      <c r="E398" s="9"/>
      <c r="F398" s="10"/>
      <c r="G398" s="9"/>
      <c r="H398" s="9"/>
      <c r="I398" s="9"/>
      <c r="J398" s="9"/>
      <c r="K398" s="15"/>
      <c r="L398" s="9"/>
      <c r="M398" s="12"/>
      <c r="N398" s="12"/>
      <c r="O398" s="11"/>
      <c r="P398" s="21">
        <f t="shared" si="9"/>
        <v>0</v>
      </c>
      <c r="Q398" s="23" t="str">
        <f>IF(ISERROR(VLOOKUP(P398,'Ops - HBS Bank'!$B$1:$B$4999,1,FALSE)),"","X")</f>
        <v/>
      </c>
    </row>
    <row r="399" spans="5:17">
      <c r="E399" s="9"/>
      <c r="F399" s="10"/>
      <c r="G399" s="9"/>
      <c r="H399" s="9"/>
      <c r="I399" s="9"/>
      <c r="J399" s="9"/>
      <c r="K399" s="15"/>
      <c r="L399" s="9"/>
      <c r="M399" s="12"/>
      <c r="N399" s="12"/>
      <c r="O399" s="11"/>
      <c r="P399" s="21">
        <f t="shared" si="9"/>
        <v>0</v>
      </c>
      <c r="Q399" s="23" t="str">
        <f>IF(ISERROR(VLOOKUP(P399,'Ops - HBS Bank'!$B$1:$B$4999,1,FALSE)),"","X")</f>
        <v/>
      </c>
    </row>
    <row r="400" spans="5:17">
      <c r="E400" s="9"/>
      <c r="F400" s="10"/>
      <c r="G400" s="9"/>
      <c r="H400" s="9"/>
      <c r="I400" s="9"/>
      <c r="J400" s="9"/>
      <c r="K400" s="15"/>
      <c r="L400" s="9"/>
      <c r="M400" s="12"/>
      <c r="N400" s="12"/>
      <c r="O400" s="11"/>
      <c r="P400" s="21">
        <f t="shared" si="9"/>
        <v>0</v>
      </c>
      <c r="Q400" s="23" t="str">
        <f>IF(ISERROR(VLOOKUP(P400,'Ops - HBS Bank'!$B$1:$B$4999,1,FALSE)),"","X")</f>
        <v/>
      </c>
    </row>
    <row r="401" spans="5:17">
      <c r="E401" s="9"/>
      <c r="F401" s="10"/>
      <c r="G401" s="9"/>
      <c r="H401" s="9"/>
      <c r="I401" s="9"/>
      <c r="J401" s="9"/>
      <c r="K401" s="15"/>
      <c r="L401" s="9"/>
      <c r="M401" s="12"/>
      <c r="N401" s="12"/>
      <c r="O401" s="11"/>
      <c r="P401" s="21">
        <f t="shared" si="9"/>
        <v>0</v>
      </c>
      <c r="Q401" s="23" t="str">
        <f>IF(ISERROR(VLOOKUP(P401,'Ops - HBS Bank'!$B$1:$B$4999,1,FALSE)),"","X")</f>
        <v/>
      </c>
    </row>
    <row r="402" spans="5:17">
      <c r="E402" s="9"/>
      <c r="F402" s="10"/>
      <c r="G402" s="9"/>
      <c r="H402" s="9"/>
      <c r="I402" s="9"/>
      <c r="J402" s="9"/>
      <c r="K402" s="15"/>
      <c r="L402" s="9"/>
      <c r="M402" s="12"/>
      <c r="N402" s="12"/>
      <c r="O402" s="11"/>
      <c r="P402" s="21">
        <f t="shared" si="9"/>
        <v>0</v>
      </c>
      <c r="Q402" s="23" t="str">
        <f>IF(ISERROR(VLOOKUP(P402,'Ops - HBS Bank'!$B$1:$B$4999,1,FALSE)),"","X")</f>
        <v/>
      </c>
    </row>
    <row r="403" spans="5:17">
      <c r="E403" s="9"/>
      <c r="F403" s="10"/>
      <c r="G403" s="9"/>
      <c r="H403" s="9"/>
      <c r="I403" s="9"/>
      <c r="J403" s="9"/>
      <c r="K403" s="15"/>
      <c r="L403" s="9"/>
      <c r="M403" s="12"/>
      <c r="N403" s="12"/>
      <c r="O403" s="11"/>
      <c r="P403" s="21">
        <f t="shared" si="9"/>
        <v>0</v>
      </c>
      <c r="Q403" s="23" t="str">
        <f>IF(ISERROR(VLOOKUP(P403,'Ops - HBS Bank'!$B$1:$B$4999,1,FALSE)),"","X")</f>
        <v/>
      </c>
    </row>
    <row r="404" spans="5:17">
      <c r="E404" s="9"/>
      <c r="F404" s="10"/>
      <c r="G404" s="9"/>
      <c r="H404" s="9"/>
      <c r="I404" s="9"/>
      <c r="J404" s="9"/>
      <c r="K404" s="15"/>
      <c r="L404" s="9"/>
      <c r="M404" s="12"/>
      <c r="N404" s="12"/>
      <c r="O404" s="11"/>
      <c r="P404" s="21">
        <f t="shared" si="9"/>
        <v>0</v>
      </c>
      <c r="Q404" s="23" t="str">
        <f>IF(ISERROR(VLOOKUP(P404,'Ops - HBS Bank'!$B$1:$B$4999,1,FALSE)),"","X")</f>
        <v/>
      </c>
    </row>
    <row r="405" spans="5:17">
      <c r="E405" s="9"/>
      <c r="F405" s="10"/>
      <c r="G405" s="9"/>
      <c r="H405" s="9"/>
      <c r="I405" s="9"/>
      <c r="J405" s="9"/>
      <c r="K405" s="15"/>
      <c r="L405" s="9"/>
      <c r="M405" s="12"/>
      <c r="N405" s="12"/>
      <c r="O405" s="11"/>
      <c r="P405" s="21">
        <f t="shared" si="9"/>
        <v>0</v>
      </c>
      <c r="Q405" s="23" t="str">
        <f>IF(ISERROR(VLOOKUP(P405,'Ops - HBS Bank'!$B$1:$B$4999,1,FALSE)),"","X")</f>
        <v/>
      </c>
    </row>
    <row r="406" spans="5:17">
      <c r="E406" s="9"/>
      <c r="F406" s="10"/>
      <c r="G406" s="9"/>
      <c r="H406" s="9"/>
      <c r="I406" s="9"/>
      <c r="J406" s="9"/>
      <c r="K406" s="15"/>
      <c r="L406" s="9"/>
      <c r="M406" s="12"/>
      <c r="N406" s="12"/>
      <c r="O406" s="11"/>
      <c r="P406" s="21">
        <f t="shared" si="9"/>
        <v>0</v>
      </c>
      <c r="Q406" s="23" t="str">
        <f>IF(ISERROR(VLOOKUP(P406,'Ops - HBS Bank'!$B$1:$B$4999,1,FALSE)),"","X")</f>
        <v/>
      </c>
    </row>
    <row r="407" spans="5:17">
      <c r="E407" s="9"/>
      <c r="F407" s="10"/>
      <c r="G407" s="9"/>
      <c r="H407" s="9"/>
      <c r="I407" s="9"/>
      <c r="J407" s="9"/>
      <c r="K407" s="15"/>
      <c r="L407" s="9"/>
      <c r="M407" s="12"/>
      <c r="N407" s="12"/>
      <c r="O407" s="11"/>
      <c r="P407" s="21">
        <f t="shared" si="9"/>
        <v>0</v>
      </c>
      <c r="Q407" s="23" t="str">
        <f>IF(ISERROR(VLOOKUP(P407,'Ops - HBS Bank'!$B$1:$B$4999,1,FALSE)),"","X")</f>
        <v/>
      </c>
    </row>
    <row r="408" spans="5:17">
      <c r="E408" s="9"/>
      <c r="F408" s="10"/>
      <c r="G408" s="9"/>
      <c r="H408" s="9"/>
      <c r="I408" s="9"/>
      <c r="J408" s="9"/>
      <c r="K408" s="15"/>
      <c r="L408" s="9"/>
      <c r="M408" s="12"/>
      <c r="N408" s="12"/>
      <c r="O408" s="11"/>
      <c r="P408" s="21">
        <f t="shared" si="9"/>
        <v>0</v>
      </c>
      <c r="Q408" s="23" t="str">
        <f>IF(ISERROR(VLOOKUP(P408,'Ops - HBS Bank'!$B$1:$B$4999,1,FALSE)),"","X")</f>
        <v/>
      </c>
    </row>
    <row r="409" spans="5:17">
      <c r="E409" s="9"/>
      <c r="F409" s="10"/>
      <c r="G409" s="9"/>
      <c r="H409" s="9"/>
      <c r="I409" s="9"/>
      <c r="J409" s="9"/>
      <c r="K409" s="15"/>
      <c r="L409" s="9"/>
      <c r="M409" s="12"/>
      <c r="N409" s="12"/>
      <c r="O409" s="11"/>
      <c r="P409" s="21">
        <f t="shared" si="9"/>
        <v>0</v>
      </c>
      <c r="Q409" s="23" t="str">
        <f>IF(ISERROR(VLOOKUP(P409,'Ops - HBS Bank'!$B$1:$B$4999,1,FALSE)),"","X")</f>
        <v/>
      </c>
    </row>
    <row r="410" spans="5:17">
      <c r="E410" s="9"/>
      <c r="F410" s="10"/>
      <c r="G410" s="9"/>
      <c r="H410" s="9"/>
      <c r="I410" s="9"/>
      <c r="J410" s="9"/>
      <c r="K410" s="15"/>
      <c r="L410" s="9"/>
      <c r="M410" s="12"/>
      <c r="N410" s="12"/>
      <c r="O410" s="11"/>
      <c r="P410" s="21">
        <f t="shared" ref="P410:P473" si="10">G410*1</f>
        <v>0</v>
      </c>
      <c r="Q410" s="23" t="str">
        <f>IF(ISERROR(VLOOKUP(P410,'Ops - HBS Bank'!$B$1:$B$4999,1,FALSE)),"","X")</f>
        <v/>
      </c>
    </row>
    <row r="411" spans="5:17">
      <c r="E411" s="9"/>
      <c r="F411" s="10"/>
      <c r="G411" s="9"/>
      <c r="H411" s="9"/>
      <c r="I411" s="9"/>
      <c r="J411" s="9"/>
      <c r="K411" s="15"/>
      <c r="L411" s="9"/>
      <c r="M411" s="12"/>
      <c r="N411" s="12"/>
      <c r="O411" s="11"/>
      <c r="P411" s="21">
        <f t="shared" si="10"/>
        <v>0</v>
      </c>
      <c r="Q411" s="23" t="str">
        <f>IF(ISERROR(VLOOKUP(P411,'Ops - HBS Bank'!$B$1:$B$4999,1,FALSE)),"","X")</f>
        <v/>
      </c>
    </row>
    <row r="412" spans="5:17">
      <c r="E412" s="9"/>
      <c r="F412" s="10"/>
      <c r="G412" s="9"/>
      <c r="H412" s="9"/>
      <c r="I412" s="9"/>
      <c r="J412" s="9"/>
      <c r="K412" s="15"/>
      <c r="L412" s="9"/>
      <c r="M412" s="12"/>
      <c r="N412" s="12"/>
      <c r="O412" s="11"/>
      <c r="P412" s="21">
        <f t="shared" si="10"/>
        <v>0</v>
      </c>
      <c r="Q412" s="23" t="str">
        <f>IF(ISERROR(VLOOKUP(P412,'Ops - HBS Bank'!$B$1:$B$4999,1,FALSE)),"","X")</f>
        <v/>
      </c>
    </row>
    <row r="413" spans="5:17">
      <c r="E413" s="9"/>
      <c r="F413" s="10"/>
      <c r="G413" s="9"/>
      <c r="H413" s="9"/>
      <c r="I413" s="9"/>
      <c r="J413" s="9"/>
      <c r="K413" s="15"/>
      <c r="L413" s="9"/>
      <c r="M413" s="12"/>
      <c r="N413" s="12"/>
      <c r="O413" s="11"/>
      <c r="P413" s="21">
        <f t="shared" si="10"/>
        <v>0</v>
      </c>
      <c r="Q413" s="23" t="str">
        <f>IF(ISERROR(VLOOKUP(P413,'Ops - HBS Bank'!$B$1:$B$4999,1,FALSE)),"","X")</f>
        <v/>
      </c>
    </row>
    <row r="414" spans="5:17">
      <c r="E414" s="9"/>
      <c r="F414" s="10"/>
      <c r="G414" s="9"/>
      <c r="H414" s="9"/>
      <c r="I414" s="9"/>
      <c r="J414" s="9"/>
      <c r="K414" s="15"/>
      <c r="L414" s="9"/>
      <c r="M414" s="12"/>
      <c r="N414" s="12"/>
      <c r="O414" s="11"/>
      <c r="P414" s="21">
        <f t="shared" si="10"/>
        <v>0</v>
      </c>
      <c r="Q414" s="23" t="str">
        <f>IF(ISERROR(VLOOKUP(P414,'Ops - HBS Bank'!$B$1:$B$4999,1,FALSE)),"","X")</f>
        <v/>
      </c>
    </row>
    <row r="415" spans="5:17">
      <c r="E415" s="9"/>
      <c r="F415" s="10"/>
      <c r="G415" s="9"/>
      <c r="H415" s="9"/>
      <c r="I415" s="9"/>
      <c r="J415" s="9"/>
      <c r="K415" s="15"/>
      <c r="L415" s="9"/>
      <c r="M415" s="12"/>
      <c r="N415" s="12"/>
      <c r="O415" s="11"/>
      <c r="P415" s="21">
        <f t="shared" si="10"/>
        <v>0</v>
      </c>
      <c r="Q415" s="23" t="str">
        <f>IF(ISERROR(VLOOKUP(P415,'Ops - HBS Bank'!$B$1:$B$4999,1,FALSE)),"","X")</f>
        <v/>
      </c>
    </row>
    <row r="416" spans="5:17">
      <c r="E416" s="9"/>
      <c r="F416" s="10"/>
      <c r="G416" s="9"/>
      <c r="H416" s="9"/>
      <c r="I416" s="9"/>
      <c r="J416" s="9"/>
      <c r="K416" s="15"/>
      <c r="L416" s="9"/>
      <c r="M416" s="12"/>
      <c r="N416" s="12"/>
      <c r="O416" s="11"/>
      <c r="P416" s="21">
        <f t="shared" si="10"/>
        <v>0</v>
      </c>
      <c r="Q416" s="23" t="str">
        <f>IF(ISERROR(VLOOKUP(P416,'Ops - HBS Bank'!$B$1:$B$4999,1,FALSE)),"","X")</f>
        <v/>
      </c>
    </row>
    <row r="417" spans="5:17">
      <c r="E417" s="9"/>
      <c r="F417" s="10"/>
      <c r="G417" s="9"/>
      <c r="H417" s="9"/>
      <c r="I417" s="9"/>
      <c r="J417" s="9"/>
      <c r="K417" s="15"/>
      <c r="L417" s="9"/>
      <c r="M417" s="12"/>
      <c r="N417" s="12"/>
      <c r="O417" s="11"/>
      <c r="P417" s="21">
        <f t="shared" si="10"/>
        <v>0</v>
      </c>
      <c r="Q417" s="23" t="str">
        <f>IF(ISERROR(VLOOKUP(P417,'Ops - HBS Bank'!$B$1:$B$4999,1,FALSE)),"","X")</f>
        <v/>
      </c>
    </row>
    <row r="418" spans="5:17">
      <c r="E418" s="9"/>
      <c r="F418" s="10"/>
      <c r="G418" s="9"/>
      <c r="H418" s="9"/>
      <c r="I418" s="9"/>
      <c r="J418" s="9"/>
      <c r="K418" s="15"/>
      <c r="L418" s="9"/>
      <c r="M418" s="12"/>
      <c r="N418" s="12"/>
      <c r="O418" s="11"/>
      <c r="P418" s="21">
        <f t="shared" si="10"/>
        <v>0</v>
      </c>
      <c r="Q418" s="23" t="str">
        <f>IF(ISERROR(VLOOKUP(P418,'Ops - HBS Bank'!$B$1:$B$4999,1,FALSE)),"","X")</f>
        <v/>
      </c>
    </row>
    <row r="419" spans="5:17">
      <c r="E419" s="9"/>
      <c r="F419" s="10"/>
      <c r="G419" s="9"/>
      <c r="H419" s="9"/>
      <c r="I419" s="9"/>
      <c r="J419" s="9"/>
      <c r="K419" s="15"/>
      <c r="L419" s="9"/>
      <c r="M419" s="12"/>
      <c r="N419" s="12"/>
      <c r="O419" s="11"/>
      <c r="P419" s="21">
        <f t="shared" si="10"/>
        <v>0</v>
      </c>
      <c r="Q419" s="23" t="str">
        <f>IF(ISERROR(VLOOKUP(P419,'Ops - HBS Bank'!$B$1:$B$4999,1,FALSE)),"","X")</f>
        <v/>
      </c>
    </row>
    <row r="420" spans="5:17">
      <c r="E420" s="9"/>
      <c r="F420" s="10"/>
      <c r="G420" s="9"/>
      <c r="H420" s="9"/>
      <c r="I420" s="9"/>
      <c r="J420" s="9"/>
      <c r="K420" s="15"/>
      <c r="L420" s="9"/>
      <c r="M420" s="12"/>
      <c r="N420" s="12"/>
      <c r="O420" s="11"/>
      <c r="P420" s="21">
        <f t="shared" si="10"/>
        <v>0</v>
      </c>
      <c r="Q420" s="23" t="str">
        <f>IF(ISERROR(VLOOKUP(P420,'Ops - HBS Bank'!$B$1:$B$4999,1,FALSE)),"","X")</f>
        <v/>
      </c>
    </row>
    <row r="421" spans="5:17">
      <c r="E421" s="9"/>
      <c r="F421" s="10"/>
      <c r="G421" s="9"/>
      <c r="H421" s="9"/>
      <c r="I421" s="9"/>
      <c r="J421" s="9"/>
      <c r="K421" s="15"/>
      <c r="L421" s="9"/>
      <c r="M421" s="12"/>
      <c r="N421" s="12"/>
      <c r="O421" s="11"/>
      <c r="P421" s="21">
        <f t="shared" si="10"/>
        <v>0</v>
      </c>
      <c r="Q421" s="23" t="str">
        <f>IF(ISERROR(VLOOKUP(P421,'Ops - HBS Bank'!$B$1:$B$4999,1,FALSE)),"","X")</f>
        <v/>
      </c>
    </row>
    <row r="422" spans="5:17">
      <c r="E422" s="9"/>
      <c r="F422" s="10"/>
      <c r="G422" s="9"/>
      <c r="H422" s="9"/>
      <c r="I422" s="9"/>
      <c r="J422" s="9"/>
      <c r="K422" s="15"/>
      <c r="L422" s="9"/>
      <c r="M422" s="12"/>
      <c r="N422" s="12"/>
      <c r="O422" s="11"/>
      <c r="P422" s="21">
        <f t="shared" si="10"/>
        <v>0</v>
      </c>
      <c r="Q422" s="23" t="str">
        <f>IF(ISERROR(VLOOKUP(P422,'Ops - HBS Bank'!$B$1:$B$4999,1,FALSE)),"","X")</f>
        <v/>
      </c>
    </row>
    <row r="423" spans="5:17">
      <c r="E423" s="9"/>
      <c r="F423" s="10"/>
      <c r="G423" s="9"/>
      <c r="H423" s="9"/>
      <c r="I423" s="9"/>
      <c r="J423" s="9"/>
      <c r="K423" s="15"/>
      <c r="L423" s="9"/>
      <c r="M423" s="12"/>
      <c r="N423" s="12"/>
      <c r="O423" s="11"/>
      <c r="P423" s="21">
        <f t="shared" si="10"/>
        <v>0</v>
      </c>
      <c r="Q423" s="23" t="str">
        <f>IF(ISERROR(VLOOKUP(P423,'Ops - HBS Bank'!$B$1:$B$4999,1,FALSE)),"","X")</f>
        <v/>
      </c>
    </row>
    <row r="424" spans="5:17">
      <c r="E424" s="9"/>
      <c r="F424" s="10"/>
      <c r="G424" s="9"/>
      <c r="H424" s="9"/>
      <c r="I424" s="9"/>
      <c r="J424" s="9"/>
      <c r="K424" s="15"/>
      <c r="L424" s="9"/>
      <c r="M424" s="12"/>
      <c r="N424" s="12"/>
      <c r="O424" s="11"/>
      <c r="P424" s="21">
        <f t="shared" si="10"/>
        <v>0</v>
      </c>
      <c r="Q424" s="23" t="str">
        <f>IF(ISERROR(VLOOKUP(P424,'Ops - HBS Bank'!$B$1:$B$4999,1,FALSE)),"","X")</f>
        <v/>
      </c>
    </row>
    <row r="425" spans="5:17">
      <c r="E425" s="9"/>
      <c r="F425" s="10"/>
      <c r="G425" s="9"/>
      <c r="H425" s="9"/>
      <c r="I425" s="9"/>
      <c r="J425" s="9"/>
      <c r="K425" s="15"/>
      <c r="L425" s="9"/>
      <c r="M425" s="12"/>
      <c r="N425" s="12"/>
      <c r="O425" s="11"/>
      <c r="P425" s="21">
        <f t="shared" si="10"/>
        <v>0</v>
      </c>
      <c r="Q425" s="23" t="str">
        <f>IF(ISERROR(VLOOKUP(P425,'Ops - HBS Bank'!$B$1:$B$4999,1,FALSE)),"","X")</f>
        <v/>
      </c>
    </row>
    <row r="426" spans="5:17">
      <c r="E426" s="9"/>
      <c r="F426" s="10"/>
      <c r="G426" s="9"/>
      <c r="H426" s="9"/>
      <c r="I426" s="9"/>
      <c r="J426" s="9"/>
      <c r="K426" s="15"/>
      <c r="L426" s="9"/>
      <c r="M426" s="12"/>
      <c r="N426" s="12"/>
      <c r="O426" s="11"/>
      <c r="P426" s="21">
        <f t="shared" si="10"/>
        <v>0</v>
      </c>
      <c r="Q426" s="23" t="str">
        <f>IF(ISERROR(VLOOKUP(P426,'Ops - HBS Bank'!$B$1:$B$4999,1,FALSE)),"","X")</f>
        <v/>
      </c>
    </row>
    <row r="427" spans="5:17">
      <c r="E427" s="9"/>
      <c r="F427" s="10"/>
      <c r="G427" s="9"/>
      <c r="H427" s="9"/>
      <c r="I427" s="9"/>
      <c r="J427" s="9"/>
      <c r="K427" s="15"/>
      <c r="L427" s="9"/>
      <c r="M427" s="12"/>
      <c r="N427" s="12"/>
      <c r="O427" s="11"/>
      <c r="P427" s="21">
        <f t="shared" si="10"/>
        <v>0</v>
      </c>
      <c r="Q427" s="23" t="str">
        <f>IF(ISERROR(VLOOKUP(P427,'Ops - HBS Bank'!$B$1:$B$4999,1,FALSE)),"","X")</f>
        <v/>
      </c>
    </row>
    <row r="428" spans="5:17">
      <c r="E428" s="9"/>
      <c r="F428" s="10"/>
      <c r="G428" s="9"/>
      <c r="H428" s="9"/>
      <c r="I428" s="9"/>
      <c r="J428" s="9"/>
      <c r="K428" s="15"/>
      <c r="L428" s="9"/>
      <c r="M428" s="12"/>
      <c r="N428" s="12"/>
      <c r="O428" s="11"/>
      <c r="P428" s="21">
        <f t="shared" si="10"/>
        <v>0</v>
      </c>
      <c r="Q428" s="23" t="str">
        <f>IF(ISERROR(VLOOKUP(P428,'Ops - HBS Bank'!$B$1:$B$4999,1,FALSE)),"","X")</f>
        <v/>
      </c>
    </row>
    <row r="429" spans="5:17">
      <c r="E429" s="9"/>
      <c r="F429" s="10"/>
      <c r="G429" s="9"/>
      <c r="H429" s="9"/>
      <c r="I429" s="9"/>
      <c r="J429" s="9"/>
      <c r="K429" s="15"/>
      <c r="L429" s="9"/>
      <c r="M429" s="12"/>
      <c r="N429" s="12"/>
      <c r="O429" s="11"/>
      <c r="P429" s="21">
        <f t="shared" si="10"/>
        <v>0</v>
      </c>
      <c r="Q429" s="23" t="str">
        <f>IF(ISERROR(VLOOKUP(P429,'Ops - HBS Bank'!$B$1:$B$4999,1,FALSE)),"","X")</f>
        <v/>
      </c>
    </row>
    <row r="430" spans="5:17">
      <c r="E430" s="9"/>
      <c r="F430" s="10"/>
      <c r="G430" s="9"/>
      <c r="H430" s="9"/>
      <c r="I430" s="9"/>
      <c r="J430" s="9"/>
      <c r="K430" s="15"/>
      <c r="L430" s="9"/>
      <c r="M430" s="12"/>
      <c r="N430" s="12"/>
      <c r="O430" s="11"/>
      <c r="P430" s="21">
        <f t="shared" si="10"/>
        <v>0</v>
      </c>
      <c r="Q430" s="23" t="str">
        <f>IF(ISERROR(VLOOKUP(P430,'Ops - HBS Bank'!$B$1:$B$4999,1,FALSE)),"","X")</f>
        <v/>
      </c>
    </row>
    <row r="431" spans="5:17">
      <c r="E431" s="9"/>
      <c r="F431" s="10"/>
      <c r="G431" s="9"/>
      <c r="H431" s="9"/>
      <c r="I431" s="9"/>
      <c r="J431" s="9"/>
      <c r="K431" s="15"/>
      <c r="L431" s="9"/>
      <c r="M431" s="12"/>
      <c r="N431" s="12"/>
      <c r="O431" s="11"/>
      <c r="P431" s="21">
        <f t="shared" si="10"/>
        <v>0</v>
      </c>
      <c r="Q431" s="23" t="str">
        <f>IF(ISERROR(VLOOKUP(P431,'Ops - HBS Bank'!$B$1:$B$4999,1,FALSE)),"","X")</f>
        <v/>
      </c>
    </row>
    <row r="432" spans="5:17">
      <c r="E432" s="9"/>
      <c r="F432" s="10"/>
      <c r="G432" s="9"/>
      <c r="H432" s="9"/>
      <c r="I432" s="9"/>
      <c r="J432" s="9"/>
      <c r="K432" s="15"/>
      <c r="L432" s="9"/>
      <c r="M432" s="12"/>
      <c r="N432" s="12"/>
      <c r="O432" s="11"/>
      <c r="P432" s="21">
        <f t="shared" si="10"/>
        <v>0</v>
      </c>
      <c r="Q432" s="23" t="str">
        <f>IF(ISERROR(VLOOKUP(P432,'Ops - HBS Bank'!$B$1:$B$4999,1,FALSE)),"","X")</f>
        <v/>
      </c>
    </row>
    <row r="433" spans="5:17">
      <c r="E433" s="9"/>
      <c r="F433" s="10"/>
      <c r="G433" s="9"/>
      <c r="H433" s="9"/>
      <c r="I433" s="9"/>
      <c r="J433" s="9"/>
      <c r="K433" s="15"/>
      <c r="L433" s="9"/>
      <c r="M433" s="12"/>
      <c r="N433" s="12"/>
      <c r="O433" s="11"/>
      <c r="P433" s="21">
        <f t="shared" si="10"/>
        <v>0</v>
      </c>
      <c r="Q433" s="23" t="str">
        <f>IF(ISERROR(VLOOKUP(P433,'Ops - HBS Bank'!$B$1:$B$4999,1,FALSE)),"","X")</f>
        <v/>
      </c>
    </row>
    <row r="434" spans="5:17">
      <c r="E434" s="9"/>
      <c r="F434" s="10"/>
      <c r="G434" s="9"/>
      <c r="H434" s="9"/>
      <c r="I434" s="9"/>
      <c r="J434" s="9"/>
      <c r="K434" s="15"/>
      <c r="L434" s="9"/>
      <c r="M434" s="12"/>
      <c r="N434" s="12"/>
      <c r="O434" s="11"/>
      <c r="P434" s="21">
        <f t="shared" si="10"/>
        <v>0</v>
      </c>
      <c r="Q434" s="23" t="str">
        <f>IF(ISERROR(VLOOKUP(P434,'Ops - HBS Bank'!$B$1:$B$4999,1,FALSE)),"","X")</f>
        <v/>
      </c>
    </row>
    <row r="435" spans="5:17">
      <c r="E435" s="9"/>
      <c r="F435" s="10"/>
      <c r="G435" s="9"/>
      <c r="H435" s="9"/>
      <c r="I435" s="9"/>
      <c r="J435" s="9"/>
      <c r="K435" s="15"/>
      <c r="L435" s="9"/>
      <c r="M435" s="12"/>
      <c r="N435" s="12"/>
      <c r="O435" s="11"/>
      <c r="P435" s="21">
        <f t="shared" si="10"/>
        <v>0</v>
      </c>
      <c r="Q435" s="23" t="str">
        <f>IF(ISERROR(VLOOKUP(P435,'Ops - HBS Bank'!$B$1:$B$4999,1,FALSE)),"","X")</f>
        <v/>
      </c>
    </row>
    <row r="436" spans="5:17">
      <c r="E436" s="9"/>
      <c r="F436" s="10"/>
      <c r="G436" s="9"/>
      <c r="H436" s="9"/>
      <c r="I436" s="9"/>
      <c r="J436" s="9"/>
      <c r="K436" s="15"/>
      <c r="L436" s="9"/>
      <c r="M436" s="12"/>
      <c r="N436" s="12"/>
      <c r="O436" s="11"/>
      <c r="P436" s="21">
        <f t="shared" si="10"/>
        <v>0</v>
      </c>
      <c r="Q436" s="23" t="str">
        <f>IF(ISERROR(VLOOKUP(P436,'Ops - HBS Bank'!$B$1:$B$4999,1,FALSE)),"","X")</f>
        <v/>
      </c>
    </row>
    <row r="437" spans="5:17">
      <c r="E437" s="9"/>
      <c r="F437" s="10"/>
      <c r="G437" s="9"/>
      <c r="H437" s="9"/>
      <c r="I437" s="9"/>
      <c r="J437" s="9"/>
      <c r="K437" s="15"/>
      <c r="L437" s="9"/>
      <c r="M437" s="12"/>
      <c r="N437" s="12"/>
      <c r="O437" s="11"/>
      <c r="P437" s="21">
        <f t="shared" si="10"/>
        <v>0</v>
      </c>
      <c r="Q437" s="23" t="str">
        <f>IF(ISERROR(VLOOKUP(P437,'Ops - HBS Bank'!$B$1:$B$4999,1,FALSE)),"","X")</f>
        <v/>
      </c>
    </row>
    <row r="438" spans="5:17">
      <c r="E438" s="9"/>
      <c r="F438" s="10"/>
      <c r="G438" s="9"/>
      <c r="H438" s="9"/>
      <c r="I438" s="9"/>
      <c r="J438" s="9"/>
      <c r="K438" s="15"/>
      <c r="L438" s="9"/>
      <c r="M438" s="12"/>
      <c r="N438" s="12"/>
      <c r="O438" s="11"/>
      <c r="P438" s="21">
        <f t="shared" si="10"/>
        <v>0</v>
      </c>
      <c r="Q438" s="23" t="str">
        <f>IF(ISERROR(VLOOKUP(P438,'Ops - HBS Bank'!$B$1:$B$4999,1,FALSE)),"","X")</f>
        <v/>
      </c>
    </row>
    <row r="439" spans="5:17">
      <c r="E439" s="9"/>
      <c r="F439" s="10"/>
      <c r="G439" s="9"/>
      <c r="H439" s="9"/>
      <c r="I439" s="9"/>
      <c r="J439" s="9"/>
      <c r="K439" s="15"/>
      <c r="L439" s="9"/>
      <c r="M439" s="12"/>
      <c r="N439" s="12"/>
      <c r="O439" s="11"/>
      <c r="P439" s="21">
        <f t="shared" si="10"/>
        <v>0</v>
      </c>
      <c r="Q439" s="23" t="str">
        <f>IF(ISERROR(VLOOKUP(P439,'Ops - HBS Bank'!$B$1:$B$4999,1,FALSE)),"","X")</f>
        <v/>
      </c>
    </row>
    <row r="440" spans="5:17">
      <c r="E440" s="9"/>
      <c r="F440" s="10"/>
      <c r="G440" s="9"/>
      <c r="H440" s="9"/>
      <c r="I440" s="9"/>
      <c r="J440" s="9"/>
      <c r="K440" s="15"/>
      <c r="L440" s="9"/>
      <c r="M440" s="12"/>
      <c r="N440" s="12"/>
      <c r="O440" s="11"/>
      <c r="P440" s="21">
        <f t="shared" si="10"/>
        <v>0</v>
      </c>
      <c r="Q440" s="23" t="str">
        <f>IF(ISERROR(VLOOKUP(P440,'Ops - HBS Bank'!$B$1:$B$4999,1,FALSE)),"","X")</f>
        <v/>
      </c>
    </row>
    <row r="441" spans="5:17">
      <c r="E441" s="9"/>
      <c r="F441" s="10"/>
      <c r="G441" s="9"/>
      <c r="H441" s="9"/>
      <c r="I441" s="9"/>
      <c r="J441" s="9"/>
      <c r="K441" s="15"/>
      <c r="L441" s="9"/>
      <c r="M441" s="12"/>
      <c r="N441" s="12"/>
      <c r="O441" s="11"/>
      <c r="P441" s="21">
        <f t="shared" si="10"/>
        <v>0</v>
      </c>
      <c r="Q441" s="23" t="str">
        <f>IF(ISERROR(VLOOKUP(P441,'Ops - HBS Bank'!$B$1:$B$4999,1,FALSE)),"","X")</f>
        <v/>
      </c>
    </row>
    <row r="442" spans="5:17">
      <c r="E442" s="9"/>
      <c r="F442" s="10"/>
      <c r="G442" s="9"/>
      <c r="H442" s="9"/>
      <c r="I442" s="9"/>
      <c r="J442" s="9"/>
      <c r="K442" s="15"/>
      <c r="L442" s="9"/>
      <c r="M442" s="12"/>
      <c r="N442" s="12"/>
      <c r="O442" s="11"/>
      <c r="P442" s="21">
        <f t="shared" si="10"/>
        <v>0</v>
      </c>
      <c r="Q442" s="23" t="str">
        <f>IF(ISERROR(VLOOKUP(P442,'Ops - HBS Bank'!$B$1:$B$4999,1,FALSE)),"","X")</f>
        <v/>
      </c>
    </row>
    <row r="443" spans="5:17">
      <c r="E443" s="9"/>
      <c r="F443" s="10"/>
      <c r="G443" s="9"/>
      <c r="H443" s="9"/>
      <c r="I443" s="9"/>
      <c r="J443" s="9"/>
      <c r="K443" s="15"/>
      <c r="L443" s="9"/>
      <c r="M443" s="12"/>
      <c r="N443" s="12"/>
      <c r="O443" s="11"/>
      <c r="P443" s="21">
        <f t="shared" si="10"/>
        <v>0</v>
      </c>
      <c r="Q443" s="23" t="str">
        <f>IF(ISERROR(VLOOKUP(P443,'Ops - HBS Bank'!$B$1:$B$4999,1,FALSE)),"","X")</f>
        <v/>
      </c>
    </row>
    <row r="444" spans="5:17">
      <c r="E444" s="9"/>
      <c r="F444" s="10"/>
      <c r="G444" s="9"/>
      <c r="H444" s="9"/>
      <c r="I444" s="9"/>
      <c r="J444" s="9"/>
      <c r="K444" s="15"/>
      <c r="L444" s="9"/>
      <c r="M444" s="12"/>
      <c r="N444" s="12"/>
      <c r="O444" s="11"/>
      <c r="P444" s="21">
        <f t="shared" si="10"/>
        <v>0</v>
      </c>
      <c r="Q444" s="23" t="str">
        <f>IF(ISERROR(VLOOKUP(P444,'Ops - HBS Bank'!$B$1:$B$4999,1,FALSE)),"","X")</f>
        <v/>
      </c>
    </row>
    <row r="445" spans="5:17">
      <c r="E445" s="9"/>
      <c r="F445" s="10"/>
      <c r="G445" s="9"/>
      <c r="H445" s="9"/>
      <c r="I445" s="9"/>
      <c r="J445" s="9"/>
      <c r="K445" s="15"/>
      <c r="L445" s="9"/>
      <c r="M445" s="12"/>
      <c r="N445" s="12"/>
      <c r="O445" s="11"/>
      <c r="P445" s="21">
        <f t="shared" si="10"/>
        <v>0</v>
      </c>
      <c r="Q445" s="23" t="str">
        <f>IF(ISERROR(VLOOKUP(P445,'Ops - HBS Bank'!$B$1:$B$4999,1,FALSE)),"","X")</f>
        <v/>
      </c>
    </row>
    <row r="446" spans="5:17">
      <c r="E446" s="9"/>
      <c r="F446" s="10"/>
      <c r="G446" s="9"/>
      <c r="H446" s="9"/>
      <c r="I446" s="9"/>
      <c r="J446" s="9"/>
      <c r="K446" s="15"/>
      <c r="L446" s="9"/>
      <c r="M446" s="12"/>
      <c r="N446" s="12"/>
      <c r="O446" s="11"/>
      <c r="P446" s="21">
        <f t="shared" si="10"/>
        <v>0</v>
      </c>
      <c r="Q446" s="23" t="str">
        <f>IF(ISERROR(VLOOKUP(P446,'Ops - HBS Bank'!$B$1:$B$4999,1,FALSE)),"","X")</f>
        <v/>
      </c>
    </row>
    <row r="447" spans="5:17">
      <c r="E447" s="9"/>
      <c r="F447" s="10"/>
      <c r="G447" s="9"/>
      <c r="H447" s="9"/>
      <c r="I447" s="9"/>
      <c r="J447" s="9"/>
      <c r="K447" s="15"/>
      <c r="L447" s="9"/>
      <c r="M447" s="12"/>
      <c r="N447" s="12"/>
      <c r="O447" s="11"/>
      <c r="P447" s="21">
        <f t="shared" si="10"/>
        <v>0</v>
      </c>
      <c r="Q447" s="23" t="str">
        <f>IF(ISERROR(VLOOKUP(P447,'Ops - HBS Bank'!$B$1:$B$4999,1,FALSE)),"","X")</f>
        <v/>
      </c>
    </row>
    <row r="448" spans="5:17">
      <c r="E448" s="9"/>
      <c r="F448" s="10"/>
      <c r="G448" s="9"/>
      <c r="H448" s="9"/>
      <c r="I448" s="9"/>
      <c r="J448" s="9"/>
      <c r="K448" s="15"/>
      <c r="L448" s="9"/>
      <c r="M448" s="12"/>
      <c r="N448" s="12"/>
      <c r="O448" s="11"/>
      <c r="P448" s="21">
        <f t="shared" si="10"/>
        <v>0</v>
      </c>
      <c r="Q448" s="23" t="str">
        <f>IF(ISERROR(VLOOKUP(P448,'Ops - HBS Bank'!$B$1:$B$4999,1,FALSE)),"","X")</f>
        <v/>
      </c>
    </row>
    <row r="449" spans="5:17">
      <c r="E449" s="9"/>
      <c r="F449" s="10"/>
      <c r="G449" s="9"/>
      <c r="H449" s="9"/>
      <c r="I449" s="9"/>
      <c r="J449" s="9"/>
      <c r="K449" s="15"/>
      <c r="L449" s="9"/>
      <c r="M449" s="12"/>
      <c r="N449" s="12"/>
      <c r="O449" s="11"/>
      <c r="P449" s="21">
        <f t="shared" si="10"/>
        <v>0</v>
      </c>
      <c r="Q449" s="23" t="str">
        <f>IF(ISERROR(VLOOKUP(P449,'Ops - HBS Bank'!$B$1:$B$4999,1,FALSE)),"","X")</f>
        <v/>
      </c>
    </row>
    <row r="450" spans="5:17">
      <c r="E450" s="9"/>
      <c r="F450" s="10"/>
      <c r="G450" s="9"/>
      <c r="H450" s="9"/>
      <c r="I450" s="9"/>
      <c r="J450" s="9"/>
      <c r="K450" s="15"/>
      <c r="L450" s="9"/>
      <c r="M450" s="12"/>
      <c r="N450" s="12"/>
      <c r="O450" s="11"/>
      <c r="P450" s="21">
        <f t="shared" si="10"/>
        <v>0</v>
      </c>
      <c r="Q450" s="23" t="str">
        <f>IF(ISERROR(VLOOKUP(P450,'Ops - HBS Bank'!$B$1:$B$4999,1,FALSE)),"","X")</f>
        <v/>
      </c>
    </row>
    <row r="451" spans="5:17">
      <c r="E451" s="9"/>
      <c r="F451" s="10"/>
      <c r="G451" s="9"/>
      <c r="H451" s="9"/>
      <c r="I451" s="9"/>
      <c r="J451" s="9"/>
      <c r="K451" s="15"/>
      <c r="L451" s="9"/>
      <c r="M451" s="12"/>
      <c r="N451" s="12"/>
      <c r="O451" s="11"/>
      <c r="P451" s="21">
        <f t="shared" si="10"/>
        <v>0</v>
      </c>
      <c r="Q451" s="23" t="str">
        <f>IF(ISERROR(VLOOKUP(P451,'Ops - HBS Bank'!$B$1:$B$4999,1,FALSE)),"","X")</f>
        <v/>
      </c>
    </row>
    <row r="452" spans="5:17">
      <c r="E452" s="9"/>
      <c r="F452" s="10"/>
      <c r="G452" s="9"/>
      <c r="H452" s="9"/>
      <c r="I452" s="9"/>
      <c r="J452" s="9"/>
      <c r="K452" s="15"/>
      <c r="L452" s="9"/>
      <c r="M452" s="12"/>
      <c r="N452" s="12"/>
      <c r="O452" s="11"/>
      <c r="P452" s="21">
        <f t="shared" si="10"/>
        <v>0</v>
      </c>
      <c r="Q452" s="23" t="str">
        <f>IF(ISERROR(VLOOKUP(P452,'Ops - HBS Bank'!$B$1:$B$4999,1,FALSE)),"","X")</f>
        <v/>
      </c>
    </row>
    <row r="453" spans="5:17">
      <c r="E453" s="9"/>
      <c r="F453" s="10"/>
      <c r="G453" s="9"/>
      <c r="H453" s="9"/>
      <c r="I453" s="9"/>
      <c r="J453" s="9"/>
      <c r="K453" s="15"/>
      <c r="L453" s="9"/>
      <c r="M453" s="12"/>
      <c r="N453" s="12"/>
      <c r="O453" s="11"/>
      <c r="P453" s="21">
        <f t="shared" si="10"/>
        <v>0</v>
      </c>
      <c r="Q453" s="23" t="str">
        <f>IF(ISERROR(VLOOKUP(P453,'Ops - HBS Bank'!$B$1:$B$4999,1,FALSE)),"","X")</f>
        <v/>
      </c>
    </row>
    <row r="454" spans="5:17">
      <c r="E454" s="9"/>
      <c r="F454" s="10"/>
      <c r="G454" s="9"/>
      <c r="H454" s="9"/>
      <c r="I454" s="9"/>
      <c r="J454" s="9"/>
      <c r="K454" s="15"/>
      <c r="L454" s="9"/>
      <c r="M454" s="12"/>
      <c r="N454" s="12"/>
      <c r="O454" s="11"/>
      <c r="P454" s="21">
        <f t="shared" si="10"/>
        <v>0</v>
      </c>
      <c r="Q454" s="23" t="str">
        <f>IF(ISERROR(VLOOKUP(P454,'Ops - HBS Bank'!$B$1:$B$4999,1,FALSE)),"","X")</f>
        <v/>
      </c>
    </row>
    <row r="455" spans="5:17">
      <c r="E455" s="9"/>
      <c r="F455" s="10"/>
      <c r="G455" s="9"/>
      <c r="H455" s="9"/>
      <c r="I455" s="9"/>
      <c r="J455" s="9"/>
      <c r="K455" s="15"/>
      <c r="L455" s="9"/>
      <c r="M455" s="12"/>
      <c r="N455" s="12"/>
      <c r="O455" s="11"/>
      <c r="P455" s="21">
        <f t="shared" si="10"/>
        <v>0</v>
      </c>
      <c r="Q455" s="23" t="str">
        <f>IF(ISERROR(VLOOKUP(P455,'Ops - HBS Bank'!$B$1:$B$4999,1,FALSE)),"","X")</f>
        <v/>
      </c>
    </row>
    <row r="456" spans="5:17">
      <c r="E456" s="9"/>
      <c r="F456" s="10"/>
      <c r="G456" s="9"/>
      <c r="H456" s="9"/>
      <c r="I456" s="9"/>
      <c r="J456" s="9"/>
      <c r="K456" s="15"/>
      <c r="L456" s="9"/>
      <c r="M456" s="12"/>
      <c r="N456" s="12"/>
      <c r="O456" s="11"/>
      <c r="P456" s="21">
        <f t="shared" si="10"/>
        <v>0</v>
      </c>
      <c r="Q456" s="23" t="str">
        <f>IF(ISERROR(VLOOKUP(P456,'Ops - HBS Bank'!$B$1:$B$4999,1,FALSE)),"","X")</f>
        <v/>
      </c>
    </row>
    <row r="457" spans="5:17">
      <c r="E457" s="9"/>
      <c r="F457" s="10"/>
      <c r="G457" s="9"/>
      <c r="H457" s="9"/>
      <c r="I457" s="9"/>
      <c r="J457" s="9"/>
      <c r="K457" s="15"/>
      <c r="L457" s="9"/>
      <c r="M457" s="12"/>
      <c r="N457" s="12"/>
      <c r="O457" s="11"/>
      <c r="P457" s="21">
        <f t="shared" si="10"/>
        <v>0</v>
      </c>
      <c r="Q457" s="23" t="str">
        <f>IF(ISERROR(VLOOKUP(P457,'Ops - HBS Bank'!$B$1:$B$4999,1,FALSE)),"","X")</f>
        <v/>
      </c>
    </row>
    <row r="458" spans="5:17">
      <c r="E458" s="9"/>
      <c r="F458" s="10"/>
      <c r="G458" s="9"/>
      <c r="H458" s="9"/>
      <c r="I458" s="9"/>
      <c r="J458" s="9"/>
      <c r="K458" s="15"/>
      <c r="L458" s="9"/>
      <c r="M458" s="12"/>
      <c r="N458" s="12"/>
      <c r="O458" s="11"/>
      <c r="P458" s="21">
        <f t="shared" si="10"/>
        <v>0</v>
      </c>
      <c r="Q458" s="23" t="str">
        <f>IF(ISERROR(VLOOKUP(P458,'Ops - HBS Bank'!$B$1:$B$4999,1,FALSE)),"","X")</f>
        <v/>
      </c>
    </row>
    <row r="459" spans="5:17">
      <c r="E459" s="9"/>
      <c r="F459" s="10"/>
      <c r="G459" s="9"/>
      <c r="H459" s="9"/>
      <c r="I459" s="9"/>
      <c r="J459" s="9"/>
      <c r="K459" s="15"/>
      <c r="L459" s="9"/>
      <c r="M459" s="12"/>
      <c r="N459" s="12"/>
      <c r="O459" s="11"/>
      <c r="P459" s="21">
        <f t="shared" si="10"/>
        <v>0</v>
      </c>
      <c r="Q459" s="23" t="str">
        <f>IF(ISERROR(VLOOKUP(P459,'Ops - HBS Bank'!$B$1:$B$4999,1,FALSE)),"","X")</f>
        <v/>
      </c>
    </row>
    <row r="460" spans="5:17">
      <c r="E460" s="9"/>
      <c r="F460" s="10"/>
      <c r="G460" s="9"/>
      <c r="H460" s="9"/>
      <c r="I460" s="9"/>
      <c r="J460" s="9"/>
      <c r="K460" s="15"/>
      <c r="L460" s="9"/>
      <c r="M460" s="12"/>
      <c r="N460" s="12"/>
      <c r="O460" s="11"/>
      <c r="P460" s="21">
        <f t="shared" si="10"/>
        <v>0</v>
      </c>
      <c r="Q460" s="23" t="str">
        <f>IF(ISERROR(VLOOKUP(P460,'Ops - HBS Bank'!$B$1:$B$4999,1,FALSE)),"","X")</f>
        <v/>
      </c>
    </row>
    <row r="461" spans="5:17">
      <c r="E461" s="9"/>
      <c r="F461" s="10"/>
      <c r="G461" s="9"/>
      <c r="H461" s="9"/>
      <c r="I461" s="9"/>
      <c r="J461" s="9"/>
      <c r="K461" s="15"/>
      <c r="L461" s="9"/>
      <c r="M461" s="12"/>
      <c r="N461" s="12"/>
      <c r="O461" s="11"/>
      <c r="P461" s="21">
        <f t="shared" si="10"/>
        <v>0</v>
      </c>
      <c r="Q461" s="23" t="str">
        <f>IF(ISERROR(VLOOKUP(P461,'Ops - HBS Bank'!$B$1:$B$4999,1,FALSE)),"","X")</f>
        <v/>
      </c>
    </row>
    <row r="462" spans="5:17">
      <c r="E462" s="9"/>
      <c r="F462" s="10"/>
      <c r="G462" s="9"/>
      <c r="H462" s="9"/>
      <c r="I462" s="9"/>
      <c r="J462" s="9"/>
      <c r="K462" s="15"/>
      <c r="L462" s="9"/>
      <c r="M462" s="12"/>
      <c r="N462" s="12"/>
      <c r="O462" s="11"/>
      <c r="P462" s="21">
        <f t="shared" si="10"/>
        <v>0</v>
      </c>
      <c r="Q462" s="23" t="str">
        <f>IF(ISERROR(VLOOKUP(P462,'Ops - HBS Bank'!$B$1:$B$4999,1,FALSE)),"","X")</f>
        <v/>
      </c>
    </row>
    <row r="463" spans="5:17">
      <c r="E463" s="9"/>
      <c r="F463" s="10"/>
      <c r="G463" s="9"/>
      <c r="H463" s="9"/>
      <c r="I463" s="9"/>
      <c r="J463" s="9"/>
      <c r="K463" s="15"/>
      <c r="L463" s="9"/>
      <c r="M463" s="12"/>
      <c r="N463" s="12"/>
      <c r="O463" s="11"/>
      <c r="P463" s="21">
        <f t="shared" si="10"/>
        <v>0</v>
      </c>
      <c r="Q463" s="23" t="str">
        <f>IF(ISERROR(VLOOKUP(P463,'Ops - HBS Bank'!$B$1:$B$4999,1,FALSE)),"","X")</f>
        <v/>
      </c>
    </row>
    <row r="464" spans="5:17">
      <c r="E464" s="9"/>
      <c r="F464" s="10"/>
      <c r="G464" s="9"/>
      <c r="H464" s="9"/>
      <c r="I464" s="9"/>
      <c r="J464" s="9"/>
      <c r="K464" s="15"/>
      <c r="L464" s="9"/>
      <c r="M464" s="12"/>
      <c r="N464" s="12"/>
      <c r="O464" s="11"/>
      <c r="P464" s="21">
        <f t="shared" si="10"/>
        <v>0</v>
      </c>
      <c r="Q464" s="23" t="str">
        <f>IF(ISERROR(VLOOKUP(P464,'Ops - HBS Bank'!$B$1:$B$4999,1,FALSE)),"","X")</f>
        <v/>
      </c>
    </row>
    <row r="465" spans="5:17">
      <c r="E465" s="9"/>
      <c r="F465" s="10"/>
      <c r="G465" s="9"/>
      <c r="H465" s="9"/>
      <c r="I465" s="9"/>
      <c r="J465" s="9"/>
      <c r="K465" s="15"/>
      <c r="L465" s="9"/>
      <c r="M465" s="12"/>
      <c r="N465" s="12"/>
      <c r="O465" s="11"/>
      <c r="P465" s="21">
        <f t="shared" si="10"/>
        <v>0</v>
      </c>
      <c r="Q465" s="23" t="str">
        <f>IF(ISERROR(VLOOKUP(P465,'Ops - HBS Bank'!$B$1:$B$4999,1,FALSE)),"","X")</f>
        <v/>
      </c>
    </row>
    <row r="466" spans="5:17">
      <c r="E466" s="9"/>
      <c r="F466" s="10"/>
      <c r="G466" s="9"/>
      <c r="H466" s="9"/>
      <c r="I466" s="9"/>
      <c r="J466" s="9"/>
      <c r="K466" s="15"/>
      <c r="L466" s="9"/>
      <c r="M466" s="12"/>
      <c r="N466" s="12"/>
      <c r="O466" s="11"/>
      <c r="P466" s="21">
        <f t="shared" si="10"/>
        <v>0</v>
      </c>
      <c r="Q466" s="23" t="str">
        <f>IF(ISERROR(VLOOKUP(P466,'Ops - HBS Bank'!$B$1:$B$4999,1,FALSE)),"","X")</f>
        <v/>
      </c>
    </row>
    <row r="467" spans="5:17">
      <c r="E467" s="9"/>
      <c r="F467" s="10"/>
      <c r="G467" s="9"/>
      <c r="H467" s="9"/>
      <c r="I467" s="9"/>
      <c r="J467" s="9"/>
      <c r="K467" s="15"/>
      <c r="L467" s="9"/>
      <c r="M467" s="12"/>
      <c r="N467" s="12"/>
      <c r="O467" s="11"/>
      <c r="P467" s="21">
        <f t="shared" si="10"/>
        <v>0</v>
      </c>
      <c r="Q467" s="23" t="str">
        <f>IF(ISERROR(VLOOKUP(P467,'Ops - HBS Bank'!$B$1:$B$4999,1,FALSE)),"","X")</f>
        <v/>
      </c>
    </row>
    <row r="468" spans="5:17">
      <c r="E468" s="9"/>
      <c r="F468" s="10"/>
      <c r="G468" s="9"/>
      <c r="H468" s="9"/>
      <c r="I468" s="9"/>
      <c r="J468" s="9"/>
      <c r="K468" s="15"/>
      <c r="L468" s="9"/>
      <c r="M468" s="12"/>
      <c r="N468" s="12"/>
      <c r="O468" s="11"/>
      <c r="P468" s="21">
        <f t="shared" si="10"/>
        <v>0</v>
      </c>
      <c r="Q468" s="23" t="str">
        <f>IF(ISERROR(VLOOKUP(P468,'Ops - HBS Bank'!$B$1:$B$4999,1,FALSE)),"","X")</f>
        <v/>
      </c>
    </row>
    <row r="469" spans="5:17">
      <c r="E469" s="9"/>
      <c r="F469" s="10"/>
      <c r="G469" s="9"/>
      <c r="H469" s="9"/>
      <c r="I469" s="9"/>
      <c r="J469" s="9"/>
      <c r="K469" s="15"/>
      <c r="L469" s="9"/>
      <c r="M469" s="12"/>
      <c r="N469" s="12"/>
      <c r="O469" s="11"/>
      <c r="P469" s="21">
        <f t="shared" si="10"/>
        <v>0</v>
      </c>
      <c r="Q469" s="23" t="str">
        <f>IF(ISERROR(VLOOKUP(P469,'Ops - HBS Bank'!$B$1:$B$4999,1,FALSE)),"","X")</f>
        <v/>
      </c>
    </row>
    <row r="470" spans="5:17">
      <c r="E470" s="9"/>
      <c r="F470" s="10"/>
      <c r="G470" s="9"/>
      <c r="H470" s="9"/>
      <c r="I470" s="9"/>
      <c r="J470" s="9"/>
      <c r="K470" s="15"/>
      <c r="L470" s="9"/>
      <c r="M470" s="12"/>
      <c r="N470" s="12"/>
      <c r="O470" s="11"/>
      <c r="P470" s="21">
        <f t="shared" si="10"/>
        <v>0</v>
      </c>
      <c r="Q470" s="23" t="str">
        <f>IF(ISERROR(VLOOKUP(P470,'Ops - HBS Bank'!$B$1:$B$4999,1,FALSE)),"","X")</f>
        <v/>
      </c>
    </row>
    <row r="471" spans="5:17">
      <c r="E471" s="9"/>
      <c r="F471" s="10"/>
      <c r="G471" s="9"/>
      <c r="H471" s="9"/>
      <c r="I471" s="9"/>
      <c r="J471" s="9"/>
      <c r="K471" s="15"/>
      <c r="L471" s="9"/>
      <c r="M471" s="12"/>
      <c r="N471" s="12"/>
      <c r="O471" s="11"/>
      <c r="P471" s="21">
        <f t="shared" si="10"/>
        <v>0</v>
      </c>
      <c r="Q471" s="23" t="str">
        <f>IF(ISERROR(VLOOKUP(P471,'Ops - HBS Bank'!$B$1:$B$4999,1,FALSE)),"","X")</f>
        <v/>
      </c>
    </row>
    <row r="472" spans="5:17">
      <c r="E472" s="9"/>
      <c r="F472" s="10"/>
      <c r="G472" s="9"/>
      <c r="H472" s="9"/>
      <c r="I472" s="9"/>
      <c r="J472" s="9"/>
      <c r="K472" s="15"/>
      <c r="L472" s="9"/>
      <c r="M472" s="12"/>
      <c r="N472" s="12"/>
      <c r="O472" s="11"/>
      <c r="P472" s="21">
        <f t="shared" si="10"/>
        <v>0</v>
      </c>
      <c r="Q472" s="23" t="str">
        <f>IF(ISERROR(VLOOKUP(P472,'Ops - HBS Bank'!$B$1:$B$4999,1,FALSE)),"","X")</f>
        <v/>
      </c>
    </row>
    <row r="473" spans="5:17">
      <c r="E473" s="9"/>
      <c r="F473" s="10"/>
      <c r="G473" s="9"/>
      <c r="H473" s="9"/>
      <c r="I473" s="9"/>
      <c r="J473" s="9"/>
      <c r="K473" s="15"/>
      <c r="L473" s="9"/>
      <c r="M473" s="12"/>
      <c r="N473" s="12"/>
      <c r="O473" s="11"/>
      <c r="P473" s="21">
        <f t="shared" si="10"/>
        <v>0</v>
      </c>
      <c r="Q473" s="23" t="str">
        <f>IF(ISERROR(VLOOKUP(P473,'Ops - HBS Bank'!$B$1:$B$4999,1,FALSE)),"","X")</f>
        <v/>
      </c>
    </row>
    <row r="474" spans="5:17">
      <c r="E474" s="9"/>
      <c r="F474" s="10"/>
      <c r="G474" s="9"/>
      <c r="H474" s="9"/>
      <c r="I474" s="9"/>
      <c r="J474" s="9"/>
      <c r="K474" s="15"/>
      <c r="L474" s="9"/>
      <c r="M474" s="12"/>
      <c r="N474" s="12"/>
      <c r="O474" s="11"/>
      <c r="P474" s="21">
        <f t="shared" ref="P474:P507" si="11">G474*1</f>
        <v>0</v>
      </c>
      <c r="Q474" s="23" t="str">
        <f>IF(ISERROR(VLOOKUP(P474,'Ops - HBS Bank'!$B$1:$B$4999,1,FALSE)),"","X")</f>
        <v/>
      </c>
    </row>
    <row r="475" spans="5:17">
      <c r="E475" s="9"/>
      <c r="F475" s="10"/>
      <c r="G475" s="9"/>
      <c r="H475" s="9"/>
      <c r="I475" s="9"/>
      <c r="J475" s="9"/>
      <c r="K475" s="15"/>
      <c r="L475" s="9"/>
      <c r="M475" s="12"/>
      <c r="N475" s="12"/>
      <c r="O475" s="11"/>
      <c r="P475" s="21">
        <f t="shared" si="11"/>
        <v>0</v>
      </c>
      <c r="Q475" s="23" t="str">
        <f>IF(ISERROR(VLOOKUP(P475,'Ops - HBS Bank'!$B$1:$B$4999,1,FALSE)),"","X")</f>
        <v/>
      </c>
    </row>
    <row r="476" spans="5:17">
      <c r="E476" s="9"/>
      <c r="F476" s="10"/>
      <c r="G476" s="9"/>
      <c r="H476" s="9"/>
      <c r="I476" s="9"/>
      <c r="J476" s="9"/>
      <c r="K476" s="15"/>
      <c r="L476" s="9"/>
      <c r="M476" s="12"/>
      <c r="N476" s="12"/>
      <c r="O476" s="11"/>
      <c r="P476" s="21">
        <f t="shared" si="11"/>
        <v>0</v>
      </c>
      <c r="Q476" s="23" t="str">
        <f>IF(ISERROR(VLOOKUP(P476,'Ops - HBS Bank'!$B$1:$B$4999,1,FALSE)),"","X")</f>
        <v/>
      </c>
    </row>
    <row r="477" spans="5:17">
      <c r="E477" s="9"/>
      <c r="F477" s="10"/>
      <c r="G477" s="9"/>
      <c r="H477" s="9"/>
      <c r="I477" s="9"/>
      <c r="J477" s="9"/>
      <c r="K477" s="15"/>
      <c r="L477" s="9"/>
      <c r="M477" s="12"/>
      <c r="N477" s="12"/>
      <c r="O477" s="11"/>
      <c r="P477" s="21">
        <f t="shared" si="11"/>
        <v>0</v>
      </c>
      <c r="Q477" s="23" t="str">
        <f>IF(ISERROR(VLOOKUP(P477,'Ops - HBS Bank'!$B$1:$B$4999,1,FALSE)),"","X")</f>
        <v/>
      </c>
    </row>
    <row r="478" spans="5:17">
      <c r="E478" s="9"/>
      <c r="F478" s="10"/>
      <c r="G478" s="9"/>
      <c r="H478" s="9"/>
      <c r="I478" s="9"/>
      <c r="J478" s="9"/>
      <c r="K478" s="15"/>
      <c r="L478" s="9"/>
      <c r="M478" s="12"/>
      <c r="N478" s="12"/>
      <c r="O478" s="11"/>
      <c r="P478" s="21">
        <f t="shared" si="11"/>
        <v>0</v>
      </c>
      <c r="Q478" s="23" t="str">
        <f>IF(ISERROR(VLOOKUP(P478,'Ops - HBS Bank'!$B$1:$B$4999,1,FALSE)),"","X")</f>
        <v/>
      </c>
    </row>
    <row r="479" spans="5:17">
      <c r="E479" s="9"/>
      <c r="F479" s="10"/>
      <c r="G479" s="9"/>
      <c r="H479" s="9"/>
      <c r="I479" s="9"/>
      <c r="J479" s="9"/>
      <c r="K479" s="15"/>
      <c r="L479" s="9"/>
      <c r="M479" s="12"/>
      <c r="N479" s="12"/>
      <c r="O479" s="11"/>
      <c r="P479" s="21">
        <f t="shared" si="11"/>
        <v>0</v>
      </c>
      <c r="Q479" s="23" t="str">
        <f>IF(ISERROR(VLOOKUP(P479,'Ops - HBS Bank'!$B$1:$B$4999,1,FALSE)),"","X")</f>
        <v/>
      </c>
    </row>
    <row r="480" spans="5:17">
      <c r="E480" s="9"/>
      <c r="F480" s="10"/>
      <c r="G480" s="9"/>
      <c r="H480" s="9"/>
      <c r="I480" s="9"/>
      <c r="J480" s="9"/>
      <c r="K480" s="15"/>
      <c r="L480" s="9"/>
      <c r="M480" s="12"/>
      <c r="N480" s="12"/>
      <c r="O480" s="11"/>
      <c r="P480" s="21">
        <f t="shared" si="11"/>
        <v>0</v>
      </c>
      <c r="Q480" s="23" t="str">
        <f>IF(ISERROR(VLOOKUP(P480,'Ops - HBS Bank'!$B$1:$B$4999,1,FALSE)),"","X")</f>
        <v/>
      </c>
    </row>
    <row r="481" spans="5:20">
      <c r="E481" s="9"/>
      <c r="F481" s="10"/>
      <c r="G481" s="9"/>
      <c r="H481" s="9"/>
      <c r="I481" s="9"/>
      <c r="J481" s="9"/>
      <c r="K481" s="15"/>
      <c r="L481" s="9"/>
      <c r="M481" s="12"/>
      <c r="N481" s="12"/>
      <c r="O481" s="11"/>
      <c r="P481" s="21">
        <f t="shared" si="11"/>
        <v>0</v>
      </c>
      <c r="Q481" s="23" t="str">
        <f>IF(ISERROR(VLOOKUP(P481,'Ops - HBS Bank'!$B$1:$B$4999,1,FALSE)),"","X")</f>
        <v/>
      </c>
    </row>
    <row r="482" spans="5:20">
      <c r="E482" s="9"/>
      <c r="F482" s="10"/>
      <c r="G482" s="9"/>
      <c r="H482" s="9"/>
      <c r="I482" s="9"/>
      <c r="J482" s="9"/>
      <c r="K482" s="15"/>
      <c r="L482" s="9"/>
      <c r="M482" s="12"/>
      <c r="N482" s="12"/>
      <c r="O482" s="11"/>
      <c r="P482" s="21">
        <f t="shared" si="11"/>
        <v>0</v>
      </c>
      <c r="Q482" s="23" t="str">
        <f>IF(ISERROR(VLOOKUP(P482,'Ops - HBS Bank'!$B$1:$B$4999,1,FALSE)),"","X")</f>
        <v/>
      </c>
    </row>
    <row r="483" spans="5:20">
      <c r="E483" s="9"/>
      <c r="F483" s="10"/>
      <c r="G483" s="9"/>
      <c r="H483" s="9"/>
      <c r="I483" s="9"/>
      <c r="J483" s="9"/>
      <c r="K483" s="15"/>
      <c r="L483" s="9"/>
      <c r="M483" s="12"/>
      <c r="N483" s="12"/>
      <c r="O483" s="11"/>
      <c r="P483" s="21">
        <f t="shared" si="11"/>
        <v>0</v>
      </c>
      <c r="Q483" s="23" t="str">
        <f>IF(ISERROR(VLOOKUP(P483,'Ops - HBS Bank'!$B$1:$B$4999,1,FALSE)),"","X")</f>
        <v/>
      </c>
    </row>
    <row r="484" spans="5:20">
      <c r="E484" s="9"/>
      <c r="F484" s="10"/>
      <c r="G484" s="9"/>
      <c r="H484" s="9"/>
      <c r="I484" s="9"/>
      <c r="J484" s="9"/>
      <c r="K484" s="15"/>
      <c r="L484" s="9"/>
      <c r="M484" s="12"/>
      <c r="N484" s="12"/>
      <c r="O484" s="11"/>
      <c r="P484" s="21">
        <f t="shared" si="11"/>
        <v>0</v>
      </c>
      <c r="Q484" s="23" t="str">
        <f>IF(ISERROR(VLOOKUP(P484,'Ops - HBS Bank'!$B$1:$B$4999,1,FALSE)),"","X")</f>
        <v/>
      </c>
    </row>
    <row r="485" spans="5:20">
      <c r="E485" s="9"/>
      <c r="F485" s="10"/>
      <c r="G485" s="9"/>
      <c r="H485" s="9"/>
      <c r="I485" s="9"/>
      <c r="J485" s="9"/>
      <c r="K485" s="15"/>
      <c r="L485" s="9"/>
      <c r="M485" s="12"/>
      <c r="N485" s="12"/>
      <c r="O485" s="11"/>
      <c r="P485" s="21">
        <f t="shared" si="11"/>
        <v>0</v>
      </c>
      <c r="Q485" s="23" t="str">
        <f>IF(ISERROR(VLOOKUP(P485,'Ops - HBS Bank'!$B$1:$B$4999,1,FALSE)),"","X")</f>
        <v/>
      </c>
    </row>
    <row r="486" spans="5:20">
      <c r="E486" s="9"/>
      <c r="F486" s="10"/>
      <c r="G486" s="9"/>
      <c r="H486" s="9"/>
      <c r="I486" s="9"/>
      <c r="J486" s="9"/>
      <c r="K486" s="15"/>
      <c r="L486" s="9"/>
      <c r="M486" s="12"/>
      <c r="N486" s="12"/>
      <c r="O486" s="11"/>
      <c r="P486" s="21">
        <f t="shared" si="11"/>
        <v>0</v>
      </c>
      <c r="Q486" s="23" t="str">
        <f>IF(ISERROR(VLOOKUP(P486,'Ops - HBS Bank'!$B$1:$B$4999,1,FALSE)),"","X")</f>
        <v/>
      </c>
    </row>
    <row r="487" spans="5:20">
      <c r="E487" s="9"/>
      <c r="F487" s="10"/>
      <c r="G487" s="9"/>
      <c r="H487" s="9"/>
      <c r="I487" s="9"/>
      <c r="J487" s="9"/>
      <c r="K487" s="15"/>
      <c r="L487" s="9"/>
      <c r="M487" s="12"/>
      <c r="N487" s="12"/>
      <c r="O487" s="11"/>
      <c r="P487" s="21">
        <f t="shared" si="11"/>
        <v>0</v>
      </c>
      <c r="Q487" s="23" t="str">
        <f>IF(ISERROR(VLOOKUP(P487,'Ops - HBS Bank'!$B$1:$B$4999,1,FALSE)),"","X")</f>
        <v/>
      </c>
    </row>
    <row r="488" spans="5:20">
      <c r="E488" s="9"/>
      <c r="F488" s="10"/>
      <c r="G488" s="9"/>
      <c r="H488" s="9"/>
      <c r="I488" s="9"/>
      <c r="J488" s="9"/>
      <c r="K488" s="15"/>
      <c r="L488" s="9"/>
      <c r="M488" s="12"/>
      <c r="N488" s="12"/>
      <c r="O488" s="11"/>
      <c r="P488" s="21">
        <f t="shared" si="11"/>
        <v>0</v>
      </c>
      <c r="Q488" s="23" t="str">
        <f>IF(ISERROR(VLOOKUP(P488,'Ops - HBS Bank'!$B$1:$B$4999,1,FALSE)),"","X")</f>
        <v/>
      </c>
    </row>
    <row r="489" spans="5:20">
      <c r="E489" s="9"/>
      <c r="F489" s="10"/>
      <c r="G489" s="9"/>
      <c r="H489" s="9"/>
      <c r="I489" s="9"/>
      <c r="J489" s="9"/>
      <c r="K489" s="15"/>
      <c r="L489" s="9"/>
      <c r="M489" s="12"/>
      <c r="N489" s="12"/>
      <c r="O489" s="11"/>
      <c r="P489" s="21">
        <f t="shared" si="11"/>
        <v>0</v>
      </c>
      <c r="Q489" s="23" t="str">
        <f>IF(ISERROR(VLOOKUP(P489,'Ops - HBS Bank'!$B$1:$B$4999,1,FALSE)),"","X")</f>
        <v/>
      </c>
    </row>
    <row r="490" spans="5:20">
      <c r="E490" s="9"/>
      <c r="F490" s="10"/>
      <c r="G490" s="9"/>
      <c r="H490" s="9"/>
      <c r="I490" s="9"/>
      <c r="J490" s="12"/>
      <c r="K490" s="12"/>
      <c r="L490" s="11"/>
      <c r="M490" s="21"/>
      <c r="N490" s="12"/>
      <c r="O490" s="11"/>
      <c r="P490" s="21">
        <f t="shared" si="11"/>
        <v>0</v>
      </c>
      <c r="Q490" s="23" t="str">
        <f>IF(ISERROR(VLOOKUP(P490,'Ops - HBS Bank'!$B$1:$B$4999,1,FALSE)),"","X")</f>
        <v/>
      </c>
    </row>
    <row r="491" spans="5:20">
      <c r="E491" s="9"/>
      <c r="F491" s="10"/>
      <c r="G491" s="9"/>
      <c r="H491" s="9"/>
      <c r="I491" s="9"/>
      <c r="J491" s="9"/>
      <c r="K491" s="15"/>
      <c r="L491" s="9"/>
      <c r="M491" s="12"/>
      <c r="N491" s="12"/>
      <c r="O491" s="11"/>
      <c r="P491" s="21">
        <f t="shared" si="11"/>
        <v>0</v>
      </c>
      <c r="Q491" s="23" t="str">
        <f>IF(ISERROR(VLOOKUP(P491,'Ops - HBS Bank'!$B$1:$B$4999,1,FALSE)),"","X")</f>
        <v/>
      </c>
    </row>
    <row r="492" spans="5:20">
      <c r="E492" s="9"/>
      <c r="F492" s="10"/>
      <c r="G492" s="9"/>
      <c r="H492" s="9"/>
      <c r="I492" s="9"/>
      <c r="J492" s="12"/>
      <c r="K492" s="12"/>
      <c r="L492" s="11"/>
      <c r="M492" s="21"/>
      <c r="N492" s="12"/>
      <c r="O492" s="11"/>
      <c r="P492" s="21">
        <f t="shared" si="11"/>
        <v>0</v>
      </c>
      <c r="Q492" s="23" t="str">
        <f>IF(ISERROR(VLOOKUP(P492,'Ops - HBS Bank'!$B$1:$B$4999,1,FALSE)),"","X")</f>
        <v/>
      </c>
    </row>
    <row r="493" spans="5:20">
      <c r="E493" s="9"/>
      <c r="F493" s="10"/>
      <c r="G493" s="9"/>
      <c r="H493" s="9"/>
      <c r="I493" s="11"/>
      <c r="L493" s="11"/>
      <c r="N493" s="12"/>
      <c r="O493" s="11"/>
      <c r="P493" s="21">
        <f t="shared" si="11"/>
        <v>0</v>
      </c>
      <c r="Q493" s="23" t="str">
        <f>IF(ISERROR(VLOOKUP(P493,'Ops - HBS Bank'!$B$1:$B$4999,1,FALSE)),"","X")</f>
        <v/>
      </c>
    </row>
    <row r="494" spans="5:20">
      <c r="E494" s="9"/>
      <c r="F494" s="10"/>
      <c r="G494" s="9"/>
      <c r="H494" s="9"/>
      <c r="I494" s="11"/>
      <c r="K494" s="12"/>
      <c r="L494" s="11"/>
      <c r="M494" s="9"/>
      <c r="N494" s="12"/>
      <c r="O494" s="11"/>
      <c r="P494" s="21">
        <f t="shared" si="11"/>
        <v>0</v>
      </c>
      <c r="Q494" s="23" t="str">
        <f>IF(ISERROR(VLOOKUP(P494,'Ops - HBS Bank'!$B$1:$B$4999,1,FALSE)),"","X")</f>
        <v/>
      </c>
      <c r="S494" s="12"/>
      <c r="T494" s="11"/>
    </row>
    <row r="495" spans="5:20">
      <c r="E495" s="9"/>
      <c r="F495" s="10"/>
      <c r="G495" s="9"/>
      <c r="H495" s="9"/>
      <c r="I495" s="11"/>
      <c r="K495" s="12"/>
      <c r="L495" s="11"/>
      <c r="M495" s="9"/>
      <c r="N495" s="12"/>
      <c r="O495" s="11"/>
      <c r="P495" s="21">
        <f t="shared" si="11"/>
        <v>0</v>
      </c>
      <c r="Q495" s="23" t="str">
        <f>IF(ISERROR(VLOOKUP(P495,'Ops - HBS Bank'!$B$1:$B$4999,1,FALSE)),"","X")</f>
        <v/>
      </c>
      <c r="S495" s="12"/>
      <c r="T495" s="11"/>
    </row>
    <row r="496" spans="5:20">
      <c r="E496" s="9"/>
      <c r="F496" s="10"/>
      <c r="G496" s="9"/>
      <c r="H496" s="9"/>
      <c r="I496" s="11"/>
      <c r="K496" s="12"/>
      <c r="L496" s="11"/>
      <c r="M496" s="9"/>
      <c r="N496" s="12"/>
      <c r="O496" s="11"/>
      <c r="P496" s="21">
        <f t="shared" si="11"/>
        <v>0</v>
      </c>
      <c r="Q496" s="23" t="str">
        <f>IF(ISERROR(VLOOKUP(P496,'Ops - HBS Bank'!$B$1:$B$4999,1,FALSE)),"","X")</f>
        <v/>
      </c>
      <c r="S496" s="12"/>
      <c r="T496" s="11"/>
    </row>
    <row r="497" spans="5:20">
      <c r="E497" s="9"/>
      <c r="F497" s="10"/>
      <c r="G497" s="9"/>
      <c r="H497" s="9"/>
      <c r="I497" s="11"/>
      <c r="K497" s="12"/>
      <c r="L497" s="11"/>
      <c r="M497" s="9"/>
      <c r="N497" s="12"/>
      <c r="O497" s="11"/>
      <c r="P497" s="21">
        <f t="shared" si="11"/>
        <v>0</v>
      </c>
      <c r="Q497" s="23" t="str">
        <f>IF(ISERROR(VLOOKUP(P497,'Ops - HBS Bank'!$B$1:$B$4999,1,FALSE)),"","X")</f>
        <v/>
      </c>
      <c r="S497" s="12"/>
      <c r="T497" s="11"/>
    </row>
    <row r="498" spans="5:20">
      <c r="E498" s="9"/>
      <c r="F498" s="10"/>
      <c r="G498" s="9"/>
      <c r="H498" s="9"/>
      <c r="I498" s="11"/>
      <c r="K498" s="12"/>
      <c r="L498" s="11"/>
      <c r="M498" s="9"/>
      <c r="N498" s="12"/>
      <c r="O498" s="11"/>
      <c r="P498" s="21">
        <f t="shared" si="11"/>
        <v>0</v>
      </c>
      <c r="Q498" s="23" t="str">
        <f>IF(ISERROR(VLOOKUP(P498,'Ops - HBS Bank'!$B$1:$B$4999,1,FALSE)),"","X")</f>
        <v/>
      </c>
      <c r="S498" s="12"/>
      <c r="T498" s="11"/>
    </row>
    <row r="499" spans="5:20">
      <c r="E499" s="9"/>
      <c r="F499" s="10"/>
      <c r="G499" s="9"/>
      <c r="H499" s="9"/>
      <c r="I499" s="11"/>
      <c r="K499" s="12"/>
      <c r="L499" s="11"/>
      <c r="M499" s="9"/>
      <c r="N499" s="12"/>
      <c r="O499" s="11"/>
      <c r="P499" s="21">
        <f t="shared" si="11"/>
        <v>0</v>
      </c>
      <c r="Q499" s="23" t="str">
        <f>IF(ISERROR(VLOOKUP(P499,'Ops - HBS Bank'!$B$1:$B$4999,1,FALSE)),"","X")</f>
        <v/>
      </c>
      <c r="S499" s="12"/>
      <c r="T499" s="11"/>
    </row>
    <row r="500" spans="5:20">
      <c r="E500" s="9"/>
      <c r="F500" s="10"/>
      <c r="G500" s="9"/>
      <c r="H500" s="9"/>
      <c r="I500" s="11"/>
      <c r="K500" s="12"/>
      <c r="L500" s="11"/>
      <c r="M500" s="9"/>
      <c r="N500" s="12"/>
      <c r="O500" s="11"/>
      <c r="P500" s="21">
        <f t="shared" si="11"/>
        <v>0</v>
      </c>
      <c r="Q500" s="23" t="str">
        <f>IF(ISERROR(VLOOKUP(P500,'Ops - HBS Bank'!$B$1:$B$4999,1,FALSE)),"","X")</f>
        <v/>
      </c>
      <c r="S500" s="12"/>
      <c r="T500" s="11"/>
    </row>
    <row r="501" spans="5:20">
      <c r="E501" s="9"/>
      <c r="F501" s="10"/>
      <c r="G501" s="9"/>
      <c r="H501" s="9"/>
      <c r="I501" s="11"/>
      <c r="K501" s="12"/>
      <c r="L501" s="11"/>
      <c r="M501" s="9"/>
      <c r="N501" s="12"/>
      <c r="O501" s="11"/>
      <c r="P501" s="21">
        <f t="shared" si="11"/>
        <v>0</v>
      </c>
      <c r="Q501" s="23" t="str">
        <f>IF(ISERROR(VLOOKUP(P501,'Ops - HBS Bank'!$B$1:$B$4999,1,FALSE)),"","X")</f>
        <v/>
      </c>
      <c r="S501" s="12"/>
      <c r="T501" s="11"/>
    </row>
    <row r="502" spans="5:20">
      <c r="E502" s="9"/>
      <c r="F502" s="10"/>
      <c r="G502" s="9"/>
      <c r="H502" s="9"/>
      <c r="I502" s="11"/>
      <c r="K502" s="12"/>
      <c r="L502" s="11"/>
      <c r="M502" s="9"/>
      <c r="N502" s="12"/>
      <c r="O502" s="11"/>
      <c r="P502" s="21">
        <f t="shared" si="11"/>
        <v>0</v>
      </c>
      <c r="Q502" s="23" t="str">
        <f>IF(ISERROR(VLOOKUP(P502,'Ops - HBS Bank'!$B$1:$B$4999,1,FALSE)),"","X")</f>
        <v/>
      </c>
      <c r="S502" s="12"/>
      <c r="T502" s="11"/>
    </row>
    <row r="503" spans="5:20">
      <c r="E503" s="9"/>
      <c r="F503" s="10"/>
      <c r="G503" s="9"/>
      <c r="H503" s="9"/>
      <c r="I503" s="11"/>
      <c r="K503" s="12"/>
      <c r="L503" s="11"/>
      <c r="M503" s="9"/>
      <c r="N503" s="12"/>
      <c r="O503" s="11"/>
      <c r="P503" s="21">
        <f t="shared" si="11"/>
        <v>0</v>
      </c>
      <c r="Q503" s="23" t="str">
        <f>IF(ISERROR(VLOOKUP(P503,'Ops - HBS Bank'!$B$1:$B$4999,1,FALSE)),"","X")</f>
        <v/>
      </c>
      <c r="S503" s="12"/>
      <c r="T503" s="11"/>
    </row>
    <row r="504" spans="5:20">
      <c r="E504" s="9"/>
      <c r="F504" s="10"/>
      <c r="G504" s="9"/>
      <c r="H504" s="9"/>
      <c r="I504" s="11"/>
      <c r="K504" s="12"/>
      <c r="L504" s="11"/>
      <c r="M504" s="9"/>
      <c r="N504" s="12"/>
      <c r="O504" s="11"/>
      <c r="P504" s="21">
        <f t="shared" si="11"/>
        <v>0</v>
      </c>
      <c r="Q504" s="23" t="str">
        <f>IF(ISERROR(VLOOKUP(P504,'Ops - HBS Bank'!$B$1:$B$4999,1,FALSE)),"","X")</f>
        <v/>
      </c>
      <c r="S504" s="12"/>
      <c r="T504" s="11"/>
    </row>
    <row r="505" spans="5:20">
      <c r="E505" s="9"/>
      <c r="F505" s="10"/>
      <c r="G505" s="9"/>
      <c r="H505" s="9"/>
      <c r="I505" s="11"/>
      <c r="K505" s="12"/>
      <c r="L505" s="11"/>
      <c r="M505" s="9"/>
      <c r="N505" s="12"/>
      <c r="O505" s="11"/>
      <c r="P505" s="21">
        <f t="shared" si="11"/>
        <v>0</v>
      </c>
      <c r="Q505" s="23" t="str">
        <f>IF(ISERROR(VLOOKUP(P505,'Ops - HBS Bank'!$B$1:$B$4999,1,FALSE)),"","X")</f>
        <v/>
      </c>
      <c r="S505" s="12"/>
      <c r="T505" s="11"/>
    </row>
    <row r="506" spans="5:20">
      <c r="E506" s="9"/>
      <c r="F506" s="10"/>
      <c r="G506" s="9"/>
      <c r="H506" s="9"/>
      <c r="I506" s="11"/>
      <c r="K506" s="12"/>
      <c r="L506" s="11"/>
      <c r="M506" s="9"/>
      <c r="N506" s="12"/>
      <c r="O506" s="11"/>
      <c r="P506" s="21">
        <f t="shared" si="11"/>
        <v>0</v>
      </c>
      <c r="Q506" s="23" t="str">
        <f>IF(ISERROR(VLOOKUP(P506,'Ops - HBS Bank'!$B$1:$B$4999,1,FALSE)),"","X")</f>
        <v/>
      </c>
      <c r="S506" s="12"/>
      <c r="T506" s="11"/>
    </row>
    <row r="507" spans="5:20">
      <c r="E507" s="9"/>
      <c r="F507" s="10"/>
      <c r="G507" s="9"/>
      <c r="H507" s="9"/>
      <c r="I507" s="11"/>
      <c r="K507" s="12"/>
      <c r="L507" s="11"/>
      <c r="M507" s="9"/>
      <c r="N507" s="12"/>
      <c r="O507" s="11"/>
      <c r="P507" s="21">
        <f t="shared" si="11"/>
        <v>0</v>
      </c>
      <c r="Q507" s="23" t="str">
        <f>IF(ISERROR(VLOOKUP(P507,'Ops - HBS Bank'!$B$1:$B$4999,1,FALSE)),"","X")</f>
        <v/>
      </c>
      <c r="S507" s="12"/>
      <c r="T507" s="11"/>
    </row>
    <row r="508" spans="5:20">
      <c r="E508" s="9"/>
      <c r="F508" s="10"/>
      <c r="G508" s="9"/>
      <c r="H508" s="9"/>
      <c r="I508" s="11"/>
      <c r="K508" s="12"/>
      <c r="L508" s="11"/>
      <c r="M508" s="9"/>
      <c r="N508" s="12"/>
      <c r="O508" s="11"/>
      <c r="P508" s="21">
        <f t="shared" ref="P508:P541" si="12">G508*1</f>
        <v>0</v>
      </c>
      <c r="Q508" s="23" t="str">
        <f>IF(ISERROR(VLOOKUP(P508,'Ops - HBS Bank'!$B$1:$B$4999,1,FALSE)),"","X")</f>
        <v/>
      </c>
      <c r="S508" s="76"/>
      <c r="T508" s="11"/>
    </row>
    <row r="509" spans="5:20">
      <c r="E509" s="9"/>
      <c r="F509" s="10"/>
      <c r="G509" s="9"/>
      <c r="H509" s="9"/>
      <c r="I509" s="11"/>
      <c r="K509" s="12"/>
      <c r="L509" s="11"/>
      <c r="M509" s="9"/>
      <c r="N509" s="12"/>
      <c r="O509" s="11"/>
      <c r="P509" s="21">
        <f t="shared" si="12"/>
        <v>0</v>
      </c>
      <c r="Q509" s="23" t="str">
        <f>IF(ISERROR(VLOOKUP(P509,'Ops - HBS Bank'!$B$1:$B$4999,1,FALSE)),"","X")</f>
        <v/>
      </c>
      <c r="S509" s="76"/>
      <c r="T509" s="11"/>
    </row>
    <row r="510" spans="5:20">
      <c r="E510" s="9"/>
      <c r="F510" s="10"/>
      <c r="G510" s="9"/>
      <c r="H510" s="9"/>
      <c r="I510" s="11"/>
      <c r="K510" s="12"/>
      <c r="L510" s="11"/>
      <c r="M510" s="9"/>
      <c r="N510" s="12"/>
      <c r="O510" s="11"/>
      <c r="P510" s="21">
        <f t="shared" si="12"/>
        <v>0</v>
      </c>
      <c r="Q510" s="23" t="str">
        <f>IF(ISERROR(VLOOKUP(P510,'Ops - HBS Bank'!$B$1:$B$4999,1,FALSE)),"","X")</f>
        <v/>
      </c>
      <c r="S510" s="76"/>
      <c r="T510" s="11"/>
    </row>
    <row r="511" spans="5:20">
      <c r="E511" s="9"/>
      <c r="F511" s="10"/>
      <c r="G511" s="9"/>
      <c r="H511" s="9"/>
      <c r="I511" s="11"/>
      <c r="K511" s="12"/>
      <c r="L511" s="11"/>
      <c r="M511" s="9"/>
      <c r="N511" s="12"/>
      <c r="O511" s="11"/>
      <c r="P511" s="21">
        <f t="shared" si="12"/>
        <v>0</v>
      </c>
      <c r="Q511" s="23" t="str">
        <f>IF(ISERROR(VLOOKUP(P511,'Ops - HBS Bank'!$B$1:$B$4999,1,FALSE)),"","X")</f>
        <v/>
      </c>
      <c r="S511" s="76"/>
      <c r="T511" s="11"/>
    </row>
    <row r="512" spans="5:20">
      <c r="E512" s="9"/>
      <c r="F512" s="10"/>
      <c r="G512" s="9"/>
      <c r="H512" s="9"/>
      <c r="I512" s="11"/>
      <c r="K512" s="12"/>
      <c r="L512" s="11"/>
      <c r="M512" s="9"/>
      <c r="N512" s="12"/>
      <c r="O512" s="11"/>
      <c r="P512" s="21">
        <f t="shared" si="12"/>
        <v>0</v>
      </c>
      <c r="Q512" s="23" t="str">
        <f>IF(ISERROR(VLOOKUP(P512,'Ops - HBS Bank'!$B$1:$B$4999,1,FALSE)),"","X")</f>
        <v/>
      </c>
      <c r="S512" s="76"/>
      <c r="T512" s="11"/>
    </row>
    <row r="513" spans="5:20">
      <c r="E513" s="9"/>
      <c r="F513" s="10"/>
      <c r="G513" s="9"/>
      <c r="H513" s="9"/>
      <c r="I513" s="11"/>
      <c r="K513" s="12"/>
      <c r="L513" s="11"/>
      <c r="M513" s="9"/>
      <c r="N513" s="12"/>
      <c r="O513" s="11"/>
      <c r="P513" s="21">
        <f t="shared" si="12"/>
        <v>0</v>
      </c>
      <c r="Q513" s="23" t="str">
        <f>IF(ISERROR(VLOOKUP(P513,'Ops - HBS Bank'!$B$1:$B$4999,1,FALSE)),"","X")</f>
        <v/>
      </c>
      <c r="S513" s="76"/>
      <c r="T513" s="11"/>
    </row>
    <row r="514" spans="5:20">
      <c r="E514" s="9"/>
      <c r="F514" s="10"/>
      <c r="G514" s="9"/>
      <c r="H514" s="9"/>
      <c r="I514" s="11"/>
      <c r="K514" s="12"/>
      <c r="L514" s="11"/>
      <c r="M514" s="9"/>
      <c r="N514" s="12"/>
      <c r="O514" s="11"/>
      <c r="P514" s="21">
        <f t="shared" si="12"/>
        <v>0</v>
      </c>
      <c r="Q514" s="23" t="str">
        <f>IF(ISERROR(VLOOKUP(P514,'Ops - HBS Bank'!$B$1:$B$4999,1,FALSE)),"","X")</f>
        <v/>
      </c>
      <c r="S514" s="76"/>
      <c r="T514" s="11"/>
    </row>
    <row r="515" spans="5:20">
      <c r="E515" s="9"/>
      <c r="F515" s="10"/>
      <c r="G515" s="9"/>
      <c r="H515" s="9"/>
      <c r="I515" s="11"/>
      <c r="K515" s="12"/>
      <c r="L515" s="11"/>
      <c r="M515" s="9"/>
      <c r="N515" s="12"/>
      <c r="O515" s="11"/>
      <c r="P515" s="21">
        <f t="shared" si="12"/>
        <v>0</v>
      </c>
      <c r="Q515" s="23" t="str">
        <f>IF(ISERROR(VLOOKUP(P515,'Ops - HBS Bank'!$B$1:$B$4999,1,FALSE)),"","X")</f>
        <v/>
      </c>
      <c r="S515" s="76"/>
      <c r="T515" s="11"/>
    </row>
    <row r="516" spans="5:20">
      <c r="E516" s="9"/>
      <c r="F516" s="10"/>
      <c r="G516" s="9"/>
      <c r="H516" s="9"/>
      <c r="I516" s="11"/>
      <c r="K516" s="12"/>
      <c r="L516" s="11"/>
      <c r="M516" s="9"/>
      <c r="N516" s="12"/>
      <c r="O516" s="11"/>
      <c r="P516" s="21">
        <f t="shared" si="12"/>
        <v>0</v>
      </c>
      <c r="Q516" s="23" t="str">
        <f>IF(ISERROR(VLOOKUP(P516,'Ops - HBS Bank'!$B$1:$B$4999,1,FALSE)),"","X")</f>
        <v/>
      </c>
      <c r="S516" s="76"/>
      <c r="T516" s="11"/>
    </row>
    <row r="517" spans="5:20">
      <c r="E517" s="9"/>
      <c r="F517" s="10"/>
      <c r="G517" s="9"/>
      <c r="H517" s="9"/>
      <c r="I517" s="11"/>
      <c r="K517" s="12"/>
      <c r="L517" s="11"/>
      <c r="M517" s="9"/>
      <c r="N517" s="12"/>
      <c r="O517" s="11"/>
      <c r="P517" s="21">
        <f t="shared" si="12"/>
        <v>0</v>
      </c>
      <c r="Q517" s="23" t="str">
        <f>IF(ISERROR(VLOOKUP(P517,'Ops - HBS Bank'!$B$1:$B$4999,1,FALSE)),"","X")</f>
        <v/>
      </c>
      <c r="S517" s="76"/>
      <c r="T517" s="11"/>
    </row>
    <row r="518" spans="5:20">
      <c r="E518" s="9"/>
      <c r="F518" s="10"/>
      <c r="G518" s="9"/>
      <c r="H518" s="9"/>
      <c r="I518" s="11"/>
      <c r="K518" s="12"/>
      <c r="L518" s="11"/>
      <c r="M518" s="9"/>
      <c r="N518" s="12"/>
      <c r="O518" s="11"/>
      <c r="P518" s="21">
        <f t="shared" si="12"/>
        <v>0</v>
      </c>
      <c r="Q518" s="23" t="str">
        <f>IF(ISERROR(VLOOKUP(P518,'Ops - HBS Bank'!$B$1:$B$4999,1,FALSE)),"","X")</f>
        <v/>
      </c>
      <c r="S518" s="76"/>
      <c r="T518" s="11"/>
    </row>
    <row r="519" spans="5:20">
      <c r="E519" s="9"/>
      <c r="F519" s="10"/>
      <c r="G519" s="9"/>
      <c r="H519" s="9"/>
      <c r="I519" s="11"/>
      <c r="K519" s="12"/>
      <c r="L519" s="11"/>
      <c r="M519" s="9"/>
      <c r="N519" s="12"/>
      <c r="O519" s="11"/>
      <c r="P519" s="21">
        <f t="shared" si="12"/>
        <v>0</v>
      </c>
      <c r="Q519" s="23" t="str">
        <f>IF(ISERROR(VLOOKUP(P519,'Ops - HBS Bank'!$B$1:$B$4999,1,FALSE)),"","X")</f>
        <v/>
      </c>
      <c r="S519" s="76"/>
      <c r="T519" s="11"/>
    </row>
    <row r="520" spans="5:20">
      <c r="E520" s="9"/>
      <c r="F520" s="10"/>
      <c r="G520" s="9"/>
      <c r="H520" s="9"/>
      <c r="I520" s="11"/>
      <c r="K520" s="12"/>
      <c r="L520" s="11"/>
      <c r="M520" s="9"/>
      <c r="N520" s="12"/>
      <c r="O520" s="11"/>
      <c r="P520" s="21">
        <f t="shared" si="12"/>
        <v>0</v>
      </c>
      <c r="Q520" s="23" t="str">
        <f>IF(ISERROR(VLOOKUP(P520,'Ops - HBS Bank'!$B$1:$B$4999,1,FALSE)),"","X")</f>
        <v/>
      </c>
      <c r="S520" s="76"/>
      <c r="T520" s="11"/>
    </row>
    <row r="521" spans="5:20">
      <c r="E521" s="9"/>
      <c r="F521" s="10"/>
      <c r="G521" s="9"/>
      <c r="H521" s="9"/>
      <c r="I521" s="11"/>
      <c r="K521" s="12"/>
      <c r="L521" s="11"/>
      <c r="M521" s="9"/>
      <c r="N521" s="12"/>
      <c r="O521" s="11"/>
      <c r="P521" s="21">
        <f t="shared" si="12"/>
        <v>0</v>
      </c>
      <c r="Q521" s="23" t="str">
        <f>IF(ISERROR(VLOOKUP(P521,'Ops - HBS Bank'!$B$1:$B$4999,1,FALSE)),"","X")</f>
        <v/>
      </c>
      <c r="S521" s="76"/>
      <c r="T521" s="11"/>
    </row>
    <row r="522" spans="5:20">
      <c r="E522" s="9"/>
      <c r="F522" s="10"/>
      <c r="G522" s="9"/>
      <c r="H522" s="9"/>
      <c r="I522" s="11"/>
      <c r="K522" s="12"/>
      <c r="L522" s="11"/>
      <c r="M522" s="9"/>
      <c r="N522" s="12"/>
      <c r="O522" s="11"/>
      <c r="P522" s="21">
        <f t="shared" si="12"/>
        <v>0</v>
      </c>
      <c r="Q522" s="23" t="str">
        <f>IF(ISERROR(VLOOKUP(P522,'Ops - HBS Bank'!$B$1:$B$4999,1,FALSE)),"","X")</f>
        <v/>
      </c>
      <c r="S522" s="76"/>
      <c r="T522" s="11"/>
    </row>
    <row r="523" spans="5:20">
      <c r="E523" s="9"/>
      <c r="F523" s="10"/>
      <c r="G523" s="9"/>
      <c r="H523" s="9"/>
      <c r="I523" s="11"/>
      <c r="K523" s="12"/>
      <c r="L523" s="11"/>
      <c r="M523" s="9"/>
      <c r="N523" s="12"/>
      <c r="O523" s="11"/>
      <c r="P523" s="21">
        <f t="shared" si="12"/>
        <v>0</v>
      </c>
      <c r="Q523" s="23" t="str">
        <f>IF(ISERROR(VLOOKUP(P523,'Ops - HBS Bank'!$B$1:$B$4999,1,FALSE)),"","X")</f>
        <v/>
      </c>
      <c r="S523" s="76"/>
      <c r="T523" s="11"/>
    </row>
    <row r="524" spans="5:20">
      <c r="E524" s="9"/>
      <c r="F524" s="10"/>
      <c r="G524" s="9"/>
      <c r="H524" s="9"/>
      <c r="I524" s="11"/>
      <c r="K524" s="12"/>
      <c r="L524" s="11"/>
      <c r="M524" s="9"/>
      <c r="N524" s="12"/>
      <c r="O524" s="11"/>
      <c r="P524" s="21">
        <f t="shared" si="12"/>
        <v>0</v>
      </c>
      <c r="Q524" s="23" t="str">
        <f>IF(ISERROR(VLOOKUP(P524,'Ops - HBS Bank'!$B$1:$B$4999,1,FALSE)),"","X")</f>
        <v/>
      </c>
      <c r="S524" s="76"/>
      <c r="T524" s="11"/>
    </row>
    <row r="525" spans="5:20">
      <c r="E525" s="9"/>
      <c r="F525" s="10"/>
      <c r="G525" s="9"/>
      <c r="H525" s="9"/>
      <c r="I525" s="11"/>
      <c r="K525" s="12"/>
      <c r="L525" s="11"/>
      <c r="M525" s="9"/>
      <c r="N525" s="12"/>
      <c r="O525" s="11"/>
      <c r="P525" s="21">
        <f t="shared" si="12"/>
        <v>0</v>
      </c>
      <c r="Q525" s="23" t="str">
        <f>IF(ISERROR(VLOOKUP(P525,'Ops - HBS Bank'!$B$1:$B$4999,1,FALSE)),"","X")</f>
        <v/>
      </c>
      <c r="S525" s="76"/>
      <c r="T525" s="11"/>
    </row>
    <row r="526" spans="5:20">
      <c r="E526" s="9"/>
      <c r="F526" s="10"/>
      <c r="G526" s="9"/>
      <c r="H526" s="9"/>
      <c r="I526" s="11"/>
      <c r="K526" s="12"/>
      <c r="L526" s="11"/>
      <c r="M526" s="9"/>
      <c r="N526" s="12"/>
      <c r="O526" s="11"/>
      <c r="P526" s="21">
        <f t="shared" si="12"/>
        <v>0</v>
      </c>
      <c r="Q526" s="23" t="str">
        <f>IF(ISERROR(VLOOKUP(P526,'Ops - HBS Bank'!$B$1:$B$4999,1,FALSE)),"","X")</f>
        <v/>
      </c>
      <c r="S526" s="76"/>
      <c r="T526" s="11"/>
    </row>
    <row r="527" spans="5:20">
      <c r="E527" s="9"/>
      <c r="F527" s="10"/>
      <c r="G527" s="9"/>
      <c r="H527" s="9"/>
      <c r="I527" s="11"/>
      <c r="K527" s="12"/>
      <c r="L527" s="11"/>
      <c r="M527" s="9"/>
      <c r="N527" s="12"/>
      <c r="O527" s="11"/>
      <c r="P527" s="21">
        <f t="shared" si="12"/>
        <v>0</v>
      </c>
      <c r="Q527" s="23" t="str">
        <f>IF(ISERROR(VLOOKUP(P527,'Ops - HBS Bank'!$B$1:$B$4999,1,FALSE)),"","X")</f>
        <v/>
      </c>
      <c r="S527" s="76"/>
      <c r="T527" s="11"/>
    </row>
    <row r="528" spans="5:20">
      <c r="E528" s="9"/>
      <c r="F528" s="10"/>
      <c r="G528" s="9"/>
      <c r="H528" s="9"/>
      <c r="I528" s="11"/>
      <c r="K528" s="12"/>
      <c r="L528" s="11"/>
      <c r="M528" s="9"/>
      <c r="N528" s="12"/>
      <c r="O528" s="11"/>
      <c r="P528" s="21">
        <f t="shared" si="12"/>
        <v>0</v>
      </c>
      <c r="Q528" s="23" t="str">
        <f>IF(ISERROR(VLOOKUP(P528,'Ops - HBS Bank'!$B$1:$B$4999,1,FALSE)),"","X")</f>
        <v/>
      </c>
      <c r="S528" s="76"/>
      <c r="T528" s="11"/>
    </row>
    <row r="529" spans="5:20">
      <c r="E529" s="9"/>
      <c r="F529" s="10"/>
      <c r="G529" s="9"/>
      <c r="H529" s="9"/>
      <c r="I529" s="11"/>
      <c r="K529" s="12"/>
      <c r="L529" s="11"/>
      <c r="M529" s="9"/>
      <c r="N529" s="12"/>
      <c r="O529" s="11"/>
      <c r="P529" s="21">
        <f t="shared" si="12"/>
        <v>0</v>
      </c>
      <c r="Q529" s="23" t="str">
        <f>IF(ISERROR(VLOOKUP(P529,'Ops - HBS Bank'!$B$1:$B$4999,1,FALSE)),"","X")</f>
        <v/>
      </c>
      <c r="S529" s="76"/>
      <c r="T529" s="11"/>
    </row>
    <row r="530" spans="5:20">
      <c r="E530" s="9"/>
      <c r="F530" s="10"/>
      <c r="G530" s="9"/>
      <c r="H530" s="9"/>
      <c r="I530" s="11"/>
      <c r="K530" s="12"/>
      <c r="L530" s="11"/>
      <c r="M530" s="9"/>
      <c r="N530" s="12"/>
      <c r="O530" s="11"/>
      <c r="P530" s="21">
        <f t="shared" si="12"/>
        <v>0</v>
      </c>
      <c r="Q530" s="23" t="str">
        <f>IF(ISERROR(VLOOKUP(P530,'Ops - HBS Bank'!$B$1:$B$4999,1,FALSE)),"","X")</f>
        <v/>
      </c>
      <c r="S530" s="76"/>
      <c r="T530" s="11"/>
    </row>
    <row r="531" spans="5:20">
      <c r="E531" s="9"/>
      <c r="F531" s="10"/>
      <c r="G531" s="9"/>
      <c r="H531" s="9"/>
      <c r="I531" s="11"/>
      <c r="K531" s="12"/>
      <c r="L531" s="11"/>
      <c r="M531" s="9"/>
      <c r="N531" s="12"/>
      <c r="O531" s="11"/>
      <c r="P531" s="21">
        <f t="shared" si="12"/>
        <v>0</v>
      </c>
      <c r="Q531" s="23" t="str">
        <f>IF(ISERROR(VLOOKUP(P531,'Ops - HBS Bank'!$B$1:$B$4999,1,FALSE)),"","X")</f>
        <v/>
      </c>
      <c r="S531" s="76"/>
      <c r="T531" s="11"/>
    </row>
    <row r="532" spans="5:20">
      <c r="E532" s="9"/>
      <c r="F532" s="10"/>
      <c r="G532" s="9"/>
      <c r="H532" s="9"/>
      <c r="I532" s="11"/>
      <c r="K532" s="12"/>
      <c r="L532" s="11"/>
      <c r="M532" s="9"/>
      <c r="N532" s="12"/>
      <c r="O532" s="11"/>
      <c r="P532" s="21">
        <f t="shared" si="12"/>
        <v>0</v>
      </c>
      <c r="Q532" s="23" t="str">
        <f>IF(ISERROR(VLOOKUP(P532,'Ops - HBS Bank'!$B$1:$B$4999,1,FALSE)),"","X")</f>
        <v/>
      </c>
      <c r="S532" s="76"/>
      <c r="T532" s="11"/>
    </row>
    <row r="533" spans="5:20">
      <c r="E533" s="9"/>
      <c r="F533" s="10"/>
      <c r="G533" s="9"/>
      <c r="H533" s="9"/>
      <c r="I533" s="11"/>
      <c r="K533" s="12"/>
      <c r="L533" s="11"/>
      <c r="M533" s="9"/>
      <c r="N533" s="12"/>
      <c r="O533" s="11"/>
      <c r="P533" s="21">
        <f t="shared" si="12"/>
        <v>0</v>
      </c>
      <c r="Q533" s="23" t="str">
        <f>IF(ISERROR(VLOOKUP(P533,'Ops - HBS Bank'!$B$1:$B$4999,1,FALSE)),"","X")</f>
        <v/>
      </c>
      <c r="S533" s="76"/>
      <c r="T533" s="11"/>
    </row>
    <row r="534" spans="5:20">
      <c r="E534" s="9"/>
      <c r="F534" s="10"/>
      <c r="G534" s="9"/>
      <c r="H534" s="9"/>
      <c r="I534" s="11"/>
      <c r="K534" s="12"/>
      <c r="L534" s="11"/>
      <c r="M534" s="9"/>
      <c r="N534" s="12"/>
      <c r="O534" s="11"/>
      <c r="P534" s="21">
        <f t="shared" si="12"/>
        <v>0</v>
      </c>
      <c r="Q534" s="23" t="str">
        <f>IF(ISERROR(VLOOKUP(P534,'Ops - HBS Bank'!$B$1:$B$4999,1,FALSE)),"","X")</f>
        <v/>
      </c>
      <c r="S534" s="76"/>
      <c r="T534" s="11"/>
    </row>
    <row r="535" spans="5:20">
      <c r="E535" s="9"/>
      <c r="F535" s="10"/>
      <c r="G535" s="9"/>
      <c r="H535" s="9"/>
      <c r="I535" s="11"/>
      <c r="K535" s="12"/>
      <c r="L535" s="11"/>
      <c r="M535" s="9"/>
      <c r="N535" s="12"/>
      <c r="O535" s="11"/>
      <c r="P535" s="21">
        <f t="shared" si="12"/>
        <v>0</v>
      </c>
      <c r="Q535" s="23" t="str">
        <f>IF(ISERROR(VLOOKUP(P535,'Ops - HBS Bank'!$B$1:$B$4999,1,FALSE)),"","X")</f>
        <v/>
      </c>
      <c r="S535" s="76"/>
      <c r="T535" s="11"/>
    </row>
    <row r="536" spans="5:20">
      <c r="E536" s="9"/>
      <c r="F536" s="10"/>
      <c r="G536" s="9"/>
      <c r="H536" s="9"/>
      <c r="I536" s="11"/>
      <c r="K536" s="12"/>
      <c r="L536" s="11"/>
      <c r="M536" s="9"/>
      <c r="N536" s="12"/>
      <c r="O536" s="11"/>
      <c r="P536" s="21">
        <f t="shared" si="12"/>
        <v>0</v>
      </c>
      <c r="Q536" s="23" t="str">
        <f>IF(ISERROR(VLOOKUP(P536,'Ops - HBS Bank'!$B$1:$B$4999,1,FALSE)),"","X")</f>
        <v/>
      </c>
      <c r="S536" s="76"/>
      <c r="T536" s="11"/>
    </row>
    <row r="537" spans="5:20">
      <c r="E537" s="9"/>
      <c r="F537" s="10"/>
      <c r="G537" s="9"/>
      <c r="H537" s="9"/>
      <c r="I537" s="11"/>
      <c r="K537" s="12"/>
      <c r="L537" s="11"/>
      <c r="M537" s="9"/>
      <c r="N537" s="12"/>
      <c r="O537" s="11"/>
      <c r="P537" s="21">
        <f t="shared" si="12"/>
        <v>0</v>
      </c>
      <c r="Q537" s="23" t="str">
        <f>IF(ISERROR(VLOOKUP(P537,'Ops - HBS Bank'!$B$1:$B$4999,1,FALSE)),"","X")</f>
        <v/>
      </c>
      <c r="S537" s="76"/>
      <c r="T537" s="11"/>
    </row>
    <row r="538" spans="5:20">
      <c r="E538" s="9"/>
      <c r="F538" s="10"/>
      <c r="G538" s="9"/>
      <c r="H538" s="9"/>
      <c r="I538" s="11"/>
      <c r="K538" s="12"/>
      <c r="L538" s="11"/>
      <c r="M538" s="9"/>
      <c r="N538" s="12"/>
      <c r="O538" s="11"/>
      <c r="P538" s="21">
        <f t="shared" si="12"/>
        <v>0</v>
      </c>
      <c r="Q538" s="23" t="str">
        <f>IF(ISERROR(VLOOKUP(P538,'Ops - HBS Bank'!$B$1:$B$4999,1,FALSE)),"","X")</f>
        <v/>
      </c>
      <c r="S538" s="76"/>
      <c r="T538" s="11"/>
    </row>
    <row r="539" spans="5:20">
      <c r="E539" s="9"/>
      <c r="F539" s="10"/>
      <c r="G539" s="9"/>
      <c r="H539" s="9"/>
      <c r="I539" s="11"/>
      <c r="K539" s="12"/>
      <c r="L539" s="11"/>
      <c r="M539" s="9"/>
      <c r="N539" s="12"/>
      <c r="O539" s="11"/>
      <c r="P539" s="21">
        <f t="shared" si="12"/>
        <v>0</v>
      </c>
      <c r="Q539" s="23" t="str">
        <f>IF(ISERROR(VLOOKUP(P539,'Ops - HBS Bank'!$B$1:$B$4999,1,FALSE)),"","X")</f>
        <v/>
      </c>
      <c r="S539" s="76"/>
      <c r="T539" s="11"/>
    </row>
    <row r="540" spans="5:20">
      <c r="E540" s="9"/>
      <c r="F540" s="10"/>
      <c r="G540" s="9"/>
      <c r="H540" s="9"/>
      <c r="I540" s="11"/>
      <c r="K540" s="12"/>
      <c r="L540" s="11"/>
      <c r="M540" s="9"/>
      <c r="N540" s="12"/>
      <c r="O540" s="11"/>
      <c r="P540" s="21">
        <f t="shared" si="12"/>
        <v>0</v>
      </c>
      <c r="Q540" s="23" t="str">
        <f>IF(ISERROR(VLOOKUP(P540,'Ops - HBS Bank'!$B$1:$B$4999,1,FALSE)),"","X")</f>
        <v/>
      </c>
      <c r="S540" s="76"/>
      <c r="T540" s="11"/>
    </row>
    <row r="541" spans="5:20">
      <c r="E541" s="9"/>
      <c r="F541" s="10"/>
      <c r="G541" s="9"/>
      <c r="H541" s="9"/>
      <c r="I541" s="11"/>
      <c r="K541" s="12"/>
      <c r="L541" s="11"/>
      <c r="M541" s="9"/>
      <c r="N541" s="12"/>
      <c r="O541" s="11"/>
      <c r="P541" s="21">
        <f t="shared" si="12"/>
        <v>0</v>
      </c>
      <c r="Q541" s="23" t="str">
        <f>IF(ISERROR(VLOOKUP(P541,'Ops - HBS Bank'!$B$1:$B$4999,1,FALSE)),"","X")</f>
        <v/>
      </c>
      <c r="S541" s="76"/>
      <c r="T541" s="11"/>
    </row>
    <row r="542" spans="5:20">
      <c r="E542" s="9"/>
      <c r="F542" s="10"/>
      <c r="G542" s="9"/>
      <c r="H542" s="9"/>
      <c r="I542" s="11"/>
      <c r="K542" s="12"/>
      <c r="L542" s="11"/>
      <c r="M542" s="9"/>
      <c r="N542" s="12"/>
      <c r="O542" s="11"/>
      <c r="P542" s="21">
        <f t="shared" ref="P542:P596" si="13">G542*1</f>
        <v>0</v>
      </c>
      <c r="Q542" s="23" t="str">
        <f>IF(ISERROR(VLOOKUP(P542,'Ops - HBS Bank'!$B$1:$B$4999,1,FALSE)),"","X")</f>
        <v/>
      </c>
      <c r="S542" s="12"/>
      <c r="T542" s="11"/>
    </row>
    <row r="543" spans="5:20">
      <c r="E543" s="9"/>
      <c r="F543" s="10"/>
      <c r="G543" s="9"/>
      <c r="H543" s="9"/>
      <c r="I543" s="11"/>
      <c r="K543" s="12"/>
      <c r="L543" s="11"/>
      <c r="M543" s="9"/>
      <c r="N543" s="12"/>
      <c r="O543" s="11"/>
      <c r="P543" s="21">
        <f t="shared" si="13"/>
        <v>0</v>
      </c>
      <c r="Q543" s="23" t="str">
        <f>IF(ISERROR(VLOOKUP(P543,'Ops - HBS Bank'!$B$1:$B$4999,1,FALSE)),"","X")</f>
        <v/>
      </c>
      <c r="S543" s="12"/>
      <c r="T543" s="11"/>
    </row>
    <row r="544" spans="5:20">
      <c r="E544" s="9"/>
      <c r="F544" s="10"/>
      <c r="G544" s="9"/>
      <c r="H544" s="9"/>
      <c r="I544" s="11"/>
      <c r="K544" s="12"/>
      <c r="L544" s="11"/>
      <c r="M544" s="9"/>
      <c r="N544" s="12"/>
      <c r="O544" s="11"/>
      <c r="P544" s="21">
        <f t="shared" si="13"/>
        <v>0</v>
      </c>
      <c r="Q544" s="23" t="str">
        <f>IF(ISERROR(VLOOKUP(P544,'Ops - HBS Bank'!$B$1:$B$4999,1,FALSE)),"","X")</f>
        <v/>
      </c>
      <c r="S544" s="12"/>
      <c r="T544" s="11"/>
    </row>
    <row r="545" spans="5:20">
      <c r="E545" s="9"/>
      <c r="F545" s="10"/>
      <c r="G545" s="9"/>
      <c r="H545" s="9"/>
      <c r="I545" s="11"/>
      <c r="K545" s="12"/>
      <c r="L545" s="11"/>
      <c r="M545" s="9"/>
      <c r="N545" s="12"/>
      <c r="O545" s="11"/>
      <c r="P545" s="21">
        <f t="shared" si="13"/>
        <v>0</v>
      </c>
      <c r="Q545" s="23" t="str">
        <f>IF(ISERROR(VLOOKUP(P545,'Ops - HBS Bank'!$B$1:$B$4999,1,FALSE)),"","X")</f>
        <v/>
      </c>
      <c r="S545" s="12"/>
      <c r="T545" s="11"/>
    </row>
    <row r="546" spans="5:20">
      <c r="E546" s="9"/>
      <c r="F546" s="10"/>
      <c r="G546" s="9"/>
      <c r="H546" s="9"/>
      <c r="I546" s="11"/>
      <c r="K546" s="12"/>
      <c r="L546" s="11"/>
      <c r="M546" s="9"/>
      <c r="N546" s="12"/>
      <c r="O546" s="11"/>
      <c r="P546" s="21">
        <f t="shared" si="13"/>
        <v>0</v>
      </c>
      <c r="Q546" s="23" t="str">
        <f>IF(ISERROR(VLOOKUP(P546,'Ops - HBS Bank'!$B$1:$B$4999,1,FALSE)),"","X")</f>
        <v/>
      </c>
      <c r="S546" s="12"/>
      <c r="T546" s="11"/>
    </row>
    <row r="547" spans="5:20">
      <c r="E547" s="9"/>
      <c r="F547" s="10"/>
      <c r="G547" s="9"/>
      <c r="H547" s="9"/>
      <c r="I547" s="11"/>
      <c r="K547" s="12"/>
      <c r="L547" s="11"/>
      <c r="M547" s="9"/>
      <c r="N547" s="12"/>
      <c r="O547" s="11"/>
      <c r="P547" s="21">
        <f t="shared" si="13"/>
        <v>0</v>
      </c>
      <c r="Q547" s="23" t="str">
        <f>IF(ISERROR(VLOOKUP(P547,'Ops - HBS Bank'!$B$1:$B$4999,1,FALSE)),"","X")</f>
        <v/>
      </c>
      <c r="S547" s="12"/>
      <c r="T547" s="11"/>
    </row>
    <row r="548" spans="5:20">
      <c r="E548" s="9"/>
      <c r="F548" s="10"/>
      <c r="G548" s="9"/>
      <c r="H548" s="9"/>
      <c r="I548" s="11"/>
      <c r="K548" s="12"/>
      <c r="L548" s="11"/>
      <c r="M548" s="9"/>
      <c r="N548" s="12"/>
      <c r="O548" s="11"/>
      <c r="P548" s="21">
        <f t="shared" si="13"/>
        <v>0</v>
      </c>
      <c r="Q548" s="23" t="str">
        <f>IF(ISERROR(VLOOKUP(P548,'Ops - HBS Bank'!$B$1:$B$4999,1,FALSE)),"","X")</f>
        <v/>
      </c>
      <c r="S548" s="12"/>
      <c r="T548" s="11"/>
    </row>
    <row r="549" spans="5:20">
      <c r="E549" s="9"/>
      <c r="F549" s="10"/>
      <c r="G549" s="9"/>
      <c r="H549" s="9"/>
      <c r="I549" s="11"/>
      <c r="K549" s="12"/>
      <c r="L549" s="11"/>
      <c r="M549" s="9"/>
      <c r="N549" s="12"/>
      <c r="O549" s="11"/>
      <c r="P549" s="21">
        <f t="shared" si="13"/>
        <v>0</v>
      </c>
      <c r="Q549" s="23" t="str">
        <f>IF(ISERROR(VLOOKUP(P549,'Ops - HBS Bank'!$B$1:$B$4999,1,FALSE)),"","X")</f>
        <v/>
      </c>
      <c r="S549" s="12"/>
      <c r="T549" s="11"/>
    </row>
    <row r="550" spans="5:20">
      <c r="E550" s="9"/>
      <c r="F550" s="10"/>
      <c r="G550" s="9"/>
      <c r="H550" s="9"/>
      <c r="I550" s="11"/>
      <c r="K550" s="12"/>
      <c r="L550" s="11"/>
      <c r="M550" s="9"/>
      <c r="N550" s="12"/>
      <c r="O550" s="11"/>
      <c r="P550" s="21">
        <f t="shared" si="13"/>
        <v>0</v>
      </c>
      <c r="Q550" s="23" t="str">
        <f>IF(ISERROR(VLOOKUP(P550,'Ops - HBS Bank'!$B$1:$B$4999,1,FALSE)),"","X")</f>
        <v/>
      </c>
      <c r="S550" s="12"/>
      <c r="T550" s="11"/>
    </row>
    <row r="551" spans="5:20">
      <c r="E551" s="9"/>
      <c r="F551" s="10"/>
      <c r="G551" s="9"/>
      <c r="H551" s="9"/>
      <c r="I551" s="11"/>
      <c r="K551" s="12"/>
      <c r="L551" s="11"/>
      <c r="M551" s="9"/>
      <c r="N551" s="12"/>
      <c r="O551" s="11"/>
      <c r="P551" s="21">
        <f t="shared" si="13"/>
        <v>0</v>
      </c>
      <c r="Q551" s="23" t="str">
        <f>IF(ISERROR(VLOOKUP(P551,'Ops - HBS Bank'!$B$1:$B$4999,1,FALSE)),"","X")</f>
        <v/>
      </c>
      <c r="S551" s="12"/>
      <c r="T551" s="11"/>
    </row>
    <row r="552" spans="5:20">
      <c r="E552" s="9"/>
      <c r="F552" s="10"/>
      <c r="G552" s="9"/>
      <c r="H552" s="9"/>
      <c r="I552" s="11"/>
      <c r="K552" s="12"/>
      <c r="L552" s="11"/>
      <c r="M552" s="9"/>
      <c r="N552" s="12"/>
      <c r="O552" s="11"/>
      <c r="P552" s="21">
        <f t="shared" si="13"/>
        <v>0</v>
      </c>
      <c r="Q552" s="23" t="str">
        <f>IF(ISERROR(VLOOKUP(P552,'Ops - HBS Bank'!$B$1:$B$4999,1,FALSE)),"","X")</f>
        <v/>
      </c>
      <c r="S552" s="12"/>
      <c r="T552" s="11"/>
    </row>
    <row r="553" spans="5:20">
      <c r="E553" s="9"/>
      <c r="F553" s="10"/>
      <c r="G553" s="9"/>
      <c r="H553" s="9"/>
      <c r="I553" s="11"/>
      <c r="K553" s="12"/>
      <c r="L553" s="11"/>
      <c r="M553" s="9"/>
      <c r="N553" s="12"/>
      <c r="O553" s="11"/>
      <c r="P553" s="21">
        <f t="shared" si="13"/>
        <v>0</v>
      </c>
      <c r="Q553" s="23" t="str">
        <f>IF(ISERROR(VLOOKUP(P553,'Ops - HBS Bank'!$B$1:$B$4999,1,FALSE)),"","X")</f>
        <v/>
      </c>
      <c r="S553" s="12"/>
      <c r="T553" s="11"/>
    </row>
    <row r="554" spans="5:20">
      <c r="E554" s="9"/>
      <c r="F554" s="10"/>
      <c r="G554" s="9"/>
      <c r="H554" s="9"/>
      <c r="I554" s="11"/>
      <c r="K554" s="12"/>
      <c r="L554" s="11"/>
      <c r="M554" s="9"/>
      <c r="N554" s="12"/>
      <c r="O554" s="11"/>
      <c r="P554" s="21">
        <f t="shared" si="13"/>
        <v>0</v>
      </c>
      <c r="Q554" s="23" t="str">
        <f>IF(ISERROR(VLOOKUP(P554,'Ops - HBS Bank'!$B$1:$B$4999,1,FALSE)),"","X")</f>
        <v/>
      </c>
      <c r="S554" s="12"/>
      <c r="T554" s="11"/>
    </row>
    <row r="555" spans="5:20">
      <c r="E555" s="9"/>
      <c r="F555" s="10"/>
      <c r="G555" s="9"/>
      <c r="H555" s="9"/>
      <c r="I555" s="11"/>
      <c r="K555" s="12"/>
      <c r="L555" s="11"/>
      <c r="M555" s="9"/>
      <c r="N555" s="12"/>
      <c r="O555" s="11"/>
      <c r="P555" s="21">
        <f t="shared" si="13"/>
        <v>0</v>
      </c>
      <c r="Q555" s="23" t="str">
        <f>IF(ISERROR(VLOOKUP(P555,'Ops - HBS Bank'!$B$1:$B$4999,1,FALSE)),"","X")</f>
        <v/>
      </c>
      <c r="S555" s="12"/>
      <c r="T555" s="11"/>
    </row>
    <row r="556" spans="5:20">
      <c r="E556" s="9"/>
      <c r="F556" s="10"/>
      <c r="G556" s="9"/>
      <c r="H556" s="9"/>
      <c r="I556" s="11"/>
      <c r="K556" s="12"/>
      <c r="L556" s="11"/>
      <c r="M556" s="9"/>
      <c r="N556" s="12"/>
      <c r="O556" s="11"/>
      <c r="P556" s="21">
        <f t="shared" si="13"/>
        <v>0</v>
      </c>
      <c r="Q556" s="23" t="str">
        <f>IF(ISERROR(VLOOKUP(P556,'Ops - HBS Bank'!$B$1:$B$4999,1,FALSE)),"","X")</f>
        <v/>
      </c>
      <c r="S556" s="12"/>
      <c r="T556" s="11"/>
    </row>
    <row r="557" spans="5:20">
      <c r="E557" s="9"/>
      <c r="F557" s="10"/>
      <c r="G557" s="9"/>
      <c r="H557" s="9"/>
      <c r="I557" s="11"/>
      <c r="K557" s="12"/>
      <c r="L557" s="11"/>
      <c r="M557" s="9"/>
      <c r="N557" s="12"/>
      <c r="O557" s="11"/>
      <c r="P557" s="21">
        <f t="shared" si="13"/>
        <v>0</v>
      </c>
      <c r="Q557" s="23" t="str">
        <f>IF(ISERROR(VLOOKUP(P557,'Ops - HBS Bank'!$B$1:$B$4999,1,FALSE)),"","X")</f>
        <v/>
      </c>
      <c r="S557" s="12"/>
      <c r="T557" s="11"/>
    </row>
    <row r="558" spans="5:20">
      <c r="E558" s="9"/>
      <c r="F558" s="10"/>
      <c r="G558" s="9"/>
      <c r="H558" s="9"/>
      <c r="I558" s="11"/>
      <c r="K558" s="12"/>
      <c r="L558" s="11"/>
      <c r="M558" s="9"/>
      <c r="N558" s="12"/>
      <c r="O558" s="11"/>
      <c r="P558" s="21">
        <f t="shared" si="13"/>
        <v>0</v>
      </c>
      <c r="Q558" s="23" t="str">
        <f>IF(ISERROR(VLOOKUP(P558,'Ops - HBS Bank'!$B$1:$B$4999,1,FALSE)),"","X")</f>
        <v/>
      </c>
      <c r="S558" s="12"/>
      <c r="T558" s="11"/>
    </row>
    <row r="559" spans="5:20">
      <c r="E559" s="9"/>
      <c r="F559" s="10"/>
      <c r="G559" s="9"/>
      <c r="H559" s="9"/>
      <c r="I559" s="11"/>
      <c r="K559" s="12"/>
      <c r="L559" s="11"/>
      <c r="M559" s="9"/>
      <c r="N559" s="12"/>
      <c r="O559" s="11"/>
      <c r="P559" s="21">
        <f t="shared" si="13"/>
        <v>0</v>
      </c>
      <c r="Q559" s="23" t="str">
        <f>IF(ISERROR(VLOOKUP(P559,'Ops - HBS Bank'!$B$1:$B$4999,1,FALSE)),"","X")</f>
        <v/>
      </c>
      <c r="S559" s="12"/>
      <c r="T559" s="11"/>
    </row>
    <row r="560" spans="5:20">
      <c r="E560" s="9"/>
      <c r="F560" s="10"/>
      <c r="G560" s="9"/>
      <c r="H560" s="9"/>
      <c r="I560" s="11"/>
      <c r="K560" s="12"/>
      <c r="L560" s="11"/>
      <c r="M560" s="9"/>
      <c r="N560" s="12"/>
      <c r="O560" s="11"/>
      <c r="P560" s="21">
        <f t="shared" si="13"/>
        <v>0</v>
      </c>
      <c r="Q560" s="23" t="str">
        <f>IF(ISERROR(VLOOKUP(P560,'Ops - HBS Bank'!$B$1:$B$4999,1,FALSE)),"","X")</f>
        <v/>
      </c>
      <c r="S560" s="12"/>
      <c r="T560" s="11"/>
    </row>
    <row r="561" spans="5:20">
      <c r="E561" s="9"/>
      <c r="F561" s="10"/>
      <c r="G561" s="9"/>
      <c r="H561" s="9"/>
      <c r="I561" s="11"/>
      <c r="K561" s="12"/>
      <c r="L561" s="11"/>
      <c r="M561" s="9"/>
      <c r="N561" s="12"/>
      <c r="O561" s="11"/>
      <c r="P561" s="21">
        <f t="shared" si="13"/>
        <v>0</v>
      </c>
      <c r="Q561" s="23" t="str">
        <f>IF(ISERROR(VLOOKUP(P561,'Ops - HBS Bank'!$B$1:$B$4999,1,FALSE)),"","X")</f>
        <v/>
      </c>
      <c r="S561" s="12"/>
      <c r="T561" s="11"/>
    </row>
    <row r="562" spans="5:20">
      <c r="E562" s="9"/>
      <c r="F562" s="10"/>
      <c r="G562" s="9"/>
      <c r="H562" s="9"/>
      <c r="I562" s="11"/>
      <c r="K562" s="12"/>
      <c r="L562" s="11"/>
      <c r="M562" s="9"/>
      <c r="N562" s="12"/>
      <c r="O562" s="11"/>
      <c r="P562" s="21">
        <f t="shared" si="13"/>
        <v>0</v>
      </c>
      <c r="Q562" s="23" t="str">
        <f>IF(ISERROR(VLOOKUP(P562,'Ops - HBS Bank'!$B$1:$B$4999,1,FALSE)),"","X")</f>
        <v/>
      </c>
      <c r="S562" s="12"/>
      <c r="T562" s="11"/>
    </row>
    <row r="563" spans="5:20">
      <c r="E563" s="9"/>
      <c r="F563" s="10"/>
      <c r="G563" s="9"/>
      <c r="H563" s="9"/>
      <c r="I563" s="11"/>
      <c r="K563" s="12"/>
      <c r="L563" s="11"/>
      <c r="M563" s="9"/>
      <c r="N563" s="12"/>
      <c r="O563" s="11"/>
      <c r="P563" s="21">
        <f t="shared" si="13"/>
        <v>0</v>
      </c>
      <c r="Q563" s="23" t="str">
        <f>IF(ISERROR(VLOOKUP(P563,'Ops - HBS Bank'!$B$1:$B$4999,1,FALSE)),"","X")</f>
        <v/>
      </c>
      <c r="S563" s="12"/>
      <c r="T563" s="11"/>
    </row>
    <row r="564" spans="5:20">
      <c r="E564" s="9"/>
      <c r="F564" s="10"/>
      <c r="G564" s="9"/>
      <c r="H564" s="9"/>
      <c r="I564" s="11"/>
      <c r="K564" s="12"/>
      <c r="L564" s="11"/>
      <c r="M564" s="9"/>
      <c r="N564" s="12"/>
      <c r="O564" s="11"/>
      <c r="P564" s="21">
        <f t="shared" si="13"/>
        <v>0</v>
      </c>
      <c r="Q564" s="23" t="str">
        <f>IF(ISERROR(VLOOKUP(P564,'Ops - HBS Bank'!$B$1:$B$4999,1,FALSE)),"","X")</f>
        <v/>
      </c>
      <c r="S564" s="12"/>
      <c r="T564" s="11"/>
    </row>
    <row r="565" spans="5:20">
      <c r="E565" s="9"/>
      <c r="F565" s="10"/>
      <c r="G565" s="9"/>
      <c r="H565" s="9"/>
      <c r="I565" s="11"/>
      <c r="K565" s="12"/>
      <c r="L565" s="11"/>
      <c r="M565" s="9"/>
      <c r="N565" s="12"/>
      <c r="O565" s="11"/>
      <c r="P565" s="21">
        <f t="shared" si="13"/>
        <v>0</v>
      </c>
      <c r="Q565" s="23" t="str">
        <f>IF(ISERROR(VLOOKUP(P565,'Ops - HBS Bank'!$B$1:$B$4999,1,FALSE)),"","X")</f>
        <v/>
      </c>
      <c r="S565" s="12"/>
      <c r="T565" s="11"/>
    </row>
    <row r="566" spans="5:20">
      <c r="E566" s="9"/>
      <c r="F566" s="10"/>
      <c r="G566" s="9"/>
      <c r="H566" s="9"/>
      <c r="I566" s="11"/>
      <c r="K566" s="12"/>
      <c r="L566" s="11"/>
      <c r="M566" s="9"/>
      <c r="N566" s="12"/>
      <c r="O566" s="11"/>
      <c r="P566" s="21">
        <f t="shared" si="13"/>
        <v>0</v>
      </c>
      <c r="Q566" s="23" t="str">
        <f>IF(ISERROR(VLOOKUP(P566,'Ops - HBS Bank'!$B$1:$B$4999,1,FALSE)),"","X")</f>
        <v/>
      </c>
      <c r="S566" s="12"/>
      <c r="T566" s="11"/>
    </row>
    <row r="567" spans="5:20">
      <c r="E567" s="9"/>
      <c r="F567" s="10"/>
      <c r="G567" s="9"/>
      <c r="H567" s="9"/>
      <c r="I567" s="11"/>
      <c r="K567" s="12"/>
      <c r="L567" s="11"/>
      <c r="M567" s="9"/>
      <c r="N567" s="12"/>
      <c r="O567" s="11"/>
      <c r="P567" s="21">
        <f t="shared" si="13"/>
        <v>0</v>
      </c>
      <c r="Q567" s="23" t="str">
        <f>IF(ISERROR(VLOOKUP(P567,'Ops - HBS Bank'!$B$1:$B$4999,1,FALSE)),"","X")</f>
        <v/>
      </c>
      <c r="S567" s="12"/>
      <c r="T567" s="11"/>
    </row>
    <row r="568" spans="5:20">
      <c r="E568" s="9"/>
      <c r="F568" s="10"/>
      <c r="G568" s="9"/>
      <c r="H568" s="9"/>
      <c r="I568" s="11"/>
      <c r="K568" s="12"/>
      <c r="L568" s="11"/>
      <c r="M568" s="9"/>
      <c r="N568" s="12"/>
      <c r="O568" s="11"/>
      <c r="P568" s="21">
        <f t="shared" si="13"/>
        <v>0</v>
      </c>
      <c r="Q568" s="23" t="str">
        <f>IF(ISERROR(VLOOKUP(P568,'Ops - HBS Bank'!$B$1:$B$4999,1,FALSE)),"","X")</f>
        <v/>
      </c>
      <c r="S568" s="12"/>
      <c r="T568" s="11"/>
    </row>
    <row r="569" spans="5:20">
      <c r="E569" s="9"/>
      <c r="F569" s="10"/>
      <c r="G569" s="9"/>
      <c r="H569" s="9"/>
      <c r="I569" s="11"/>
      <c r="K569" s="12"/>
      <c r="L569" s="11"/>
      <c r="M569" s="9"/>
      <c r="N569" s="12"/>
      <c r="O569" s="11"/>
      <c r="P569" s="21">
        <f t="shared" si="13"/>
        <v>0</v>
      </c>
      <c r="Q569" s="23" t="str">
        <f>IF(ISERROR(VLOOKUP(P569,'Ops - HBS Bank'!$B$1:$B$4999,1,FALSE)),"","X")</f>
        <v/>
      </c>
      <c r="S569" s="12"/>
      <c r="T569" s="11"/>
    </row>
    <row r="570" spans="5:20">
      <c r="E570" s="9"/>
      <c r="F570" s="10"/>
      <c r="G570" s="9"/>
      <c r="H570" s="9"/>
      <c r="I570" s="11"/>
      <c r="K570" s="12"/>
      <c r="L570" s="11"/>
      <c r="M570" s="9"/>
      <c r="N570" s="12"/>
      <c r="O570" s="11"/>
      <c r="P570" s="21">
        <f t="shared" si="13"/>
        <v>0</v>
      </c>
      <c r="Q570" s="23" t="str">
        <f>IF(ISERROR(VLOOKUP(P570,'Ops - HBS Bank'!$B$1:$B$4999,1,FALSE)),"","X")</f>
        <v/>
      </c>
      <c r="S570" s="12"/>
      <c r="T570" s="11"/>
    </row>
    <row r="571" spans="5:20">
      <c r="E571" s="9"/>
      <c r="F571" s="10"/>
      <c r="G571" s="9"/>
      <c r="H571" s="9"/>
      <c r="I571" s="11"/>
      <c r="K571" s="12"/>
      <c r="L571" s="11"/>
      <c r="M571" s="9"/>
      <c r="N571" s="12"/>
      <c r="O571" s="11"/>
      <c r="P571" s="21">
        <f t="shared" si="13"/>
        <v>0</v>
      </c>
      <c r="Q571" s="23" t="str">
        <f>IF(ISERROR(VLOOKUP(P571,'Ops - HBS Bank'!$B$1:$B$4999,1,FALSE)),"","X")</f>
        <v/>
      </c>
      <c r="S571" s="12"/>
      <c r="T571" s="11"/>
    </row>
    <row r="572" spans="5:20">
      <c r="E572" s="9"/>
      <c r="F572" s="10"/>
      <c r="G572" s="9"/>
      <c r="H572" s="9"/>
      <c r="I572" s="11"/>
      <c r="K572" s="12"/>
      <c r="L572" s="11"/>
      <c r="M572" s="9"/>
      <c r="N572" s="12"/>
      <c r="O572" s="11"/>
      <c r="P572" s="21">
        <f t="shared" si="13"/>
        <v>0</v>
      </c>
      <c r="Q572" s="23" t="str">
        <f>IF(ISERROR(VLOOKUP(P572,'Ops - HBS Bank'!$B$1:$B$4999,1,FALSE)),"","X")</f>
        <v/>
      </c>
      <c r="S572" s="12"/>
      <c r="T572" s="11"/>
    </row>
    <row r="573" spans="5:20">
      <c r="E573" s="9"/>
      <c r="F573" s="10"/>
      <c r="G573" s="9"/>
      <c r="H573" s="9"/>
      <c r="I573" s="11"/>
      <c r="K573" s="12"/>
      <c r="L573" s="11"/>
      <c r="M573" s="9"/>
      <c r="N573" s="12"/>
      <c r="O573" s="11"/>
      <c r="P573" s="21">
        <f t="shared" si="13"/>
        <v>0</v>
      </c>
      <c r="Q573" s="23" t="str">
        <f>IF(ISERROR(VLOOKUP(P573,'Ops - HBS Bank'!$B$1:$B$4999,1,FALSE)),"","X")</f>
        <v/>
      </c>
      <c r="S573" s="12"/>
      <c r="T573" s="11"/>
    </row>
    <row r="574" spans="5:20">
      <c r="E574" s="9"/>
      <c r="F574" s="10"/>
      <c r="G574" s="9"/>
      <c r="H574" s="9"/>
      <c r="I574" s="11"/>
      <c r="K574" s="12"/>
      <c r="L574" s="11"/>
      <c r="M574" s="9"/>
      <c r="N574" s="12"/>
      <c r="O574" s="11"/>
      <c r="P574" s="21">
        <f t="shared" si="13"/>
        <v>0</v>
      </c>
      <c r="Q574" s="23" t="str">
        <f>IF(ISERROR(VLOOKUP(P574,'Ops - HBS Bank'!$B$1:$B$4999,1,FALSE)),"","X")</f>
        <v/>
      </c>
      <c r="S574" s="12"/>
      <c r="T574" s="11"/>
    </row>
    <row r="575" spans="5:20">
      <c r="E575" s="9"/>
      <c r="F575" s="10"/>
      <c r="G575" s="9"/>
      <c r="H575" s="9"/>
      <c r="I575" s="11"/>
      <c r="K575" s="12"/>
      <c r="L575" s="11"/>
      <c r="M575" s="9"/>
      <c r="N575" s="12"/>
      <c r="O575" s="11"/>
      <c r="P575" s="21">
        <f t="shared" si="13"/>
        <v>0</v>
      </c>
      <c r="Q575" s="23" t="str">
        <f>IF(ISERROR(VLOOKUP(P575,'Ops - HBS Bank'!$B$1:$B$4999,1,FALSE)),"","X")</f>
        <v/>
      </c>
      <c r="S575" s="12"/>
      <c r="T575" s="11"/>
    </row>
    <row r="576" spans="5:20">
      <c r="E576" s="9"/>
      <c r="F576" s="10"/>
      <c r="G576" s="9"/>
      <c r="H576" s="9"/>
      <c r="I576" s="11"/>
      <c r="K576" s="12"/>
      <c r="L576" s="11"/>
      <c r="M576" s="9"/>
      <c r="N576" s="12"/>
      <c r="O576" s="11"/>
      <c r="P576" s="21">
        <f t="shared" si="13"/>
        <v>0</v>
      </c>
      <c r="Q576" s="23" t="str">
        <f>IF(ISERROR(VLOOKUP(P576,'Ops - HBS Bank'!$B$1:$B$4999,1,FALSE)),"","X")</f>
        <v/>
      </c>
      <c r="S576" s="12"/>
      <c r="T576" s="11"/>
    </row>
    <row r="577" spans="5:20">
      <c r="E577" s="9"/>
      <c r="F577" s="10"/>
      <c r="G577" s="9"/>
      <c r="H577" s="9"/>
      <c r="I577" s="11"/>
      <c r="K577" s="12"/>
      <c r="L577" s="11"/>
      <c r="M577" s="9"/>
      <c r="N577" s="12"/>
      <c r="O577" s="11"/>
      <c r="P577" s="21">
        <f t="shared" si="13"/>
        <v>0</v>
      </c>
      <c r="Q577" s="23" t="str">
        <f>IF(ISERROR(VLOOKUP(P577,'Ops - HBS Bank'!$B$1:$B$4999,1,FALSE)),"","X")</f>
        <v/>
      </c>
      <c r="S577" s="12"/>
      <c r="T577" s="11"/>
    </row>
    <row r="578" spans="5:20">
      <c r="E578" s="9"/>
      <c r="F578" s="10"/>
      <c r="G578" s="9"/>
      <c r="H578" s="9"/>
      <c r="I578" s="11"/>
      <c r="K578" s="12"/>
      <c r="L578" s="11"/>
      <c r="M578" s="9"/>
      <c r="N578" s="12"/>
      <c r="O578" s="11"/>
      <c r="P578" s="21">
        <f t="shared" si="13"/>
        <v>0</v>
      </c>
      <c r="Q578" s="23" t="str">
        <f>IF(ISERROR(VLOOKUP(P578,'Ops - HBS Bank'!$B$1:$B$4999,1,FALSE)),"","X")</f>
        <v/>
      </c>
      <c r="S578" s="12"/>
      <c r="T578" s="11"/>
    </row>
    <row r="579" spans="5:20">
      <c r="E579" s="9"/>
      <c r="F579" s="10"/>
      <c r="G579" s="9"/>
      <c r="H579" s="9"/>
      <c r="I579" s="11"/>
      <c r="K579" s="12"/>
      <c r="L579" s="11"/>
      <c r="M579" s="9"/>
      <c r="N579" s="12"/>
      <c r="O579" s="11"/>
      <c r="P579" s="21">
        <f t="shared" si="13"/>
        <v>0</v>
      </c>
      <c r="Q579" s="23" t="str">
        <f>IF(ISERROR(VLOOKUP(P579,'Ops - HBS Bank'!$B$1:$B$4999,1,FALSE)),"","X")</f>
        <v/>
      </c>
      <c r="S579" s="12"/>
      <c r="T579" s="11"/>
    </row>
    <row r="580" spans="5:20">
      <c r="E580" s="9"/>
      <c r="F580" s="10"/>
      <c r="G580" s="9"/>
      <c r="H580" s="9"/>
      <c r="I580" s="11"/>
      <c r="K580" s="12"/>
      <c r="L580" s="11"/>
      <c r="M580" s="9"/>
      <c r="N580" s="12"/>
      <c r="O580" s="11"/>
      <c r="P580" s="21">
        <f t="shared" si="13"/>
        <v>0</v>
      </c>
      <c r="Q580" s="23" t="str">
        <f>IF(ISERROR(VLOOKUP(P580,'Ops - HBS Bank'!$B$1:$B$4999,1,FALSE)),"","X")</f>
        <v/>
      </c>
      <c r="S580" s="12"/>
      <c r="T580" s="11"/>
    </row>
    <row r="581" spans="5:20">
      <c r="E581" s="9"/>
      <c r="F581" s="10"/>
      <c r="G581" s="9"/>
      <c r="H581" s="9"/>
      <c r="I581" s="11"/>
      <c r="K581" s="12"/>
      <c r="L581" s="11"/>
      <c r="M581" s="9"/>
      <c r="N581" s="12"/>
      <c r="O581" s="11"/>
      <c r="P581" s="21">
        <f t="shared" si="13"/>
        <v>0</v>
      </c>
      <c r="Q581" s="23" t="str">
        <f>IF(ISERROR(VLOOKUP(P581,'Ops - HBS Bank'!$B$1:$B$4999,1,FALSE)),"","X")</f>
        <v/>
      </c>
      <c r="S581" s="12"/>
      <c r="T581" s="11"/>
    </row>
    <row r="582" spans="5:20">
      <c r="E582" s="9"/>
      <c r="F582" s="10"/>
      <c r="G582" s="9"/>
      <c r="H582" s="9"/>
      <c r="I582" s="11"/>
      <c r="K582" s="12"/>
      <c r="L582" s="11"/>
      <c r="M582" s="9"/>
      <c r="N582" s="12"/>
      <c r="O582" s="11"/>
      <c r="P582" s="21">
        <f t="shared" si="13"/>
        <v>0</v>
      </c>
      <c r="Q582" s="23" t="str">
        <f>IF(ISERROR(VLOOKUP(P582,'Ops - HBS Bank'!$B$1:$B$4999,1,FALSE)),"","X")</f>
        <v/>
      </c>
      <c r="S582" s="12"/>
      <c r="T582" s="11"/>
    </row>
    <row r="583" spans="5:20">
      <c r="E583" s="9"/>
      <c r="F583" s="10"/>
      <c r="G583" s="9"/>
      <c r="H583" s="9"/>
      <c r="I583" s="11"/>
      <c r="K583" s="12"/>
      <c r="L583" s="11"/>
      <c r="M583" s="9"/>
      <c r="N583" s="12"/>
      <c r="O583" s="11"/>
      <c r="P583" s="21">
        <f t="shared" si="13"/>
        <v>0</v>
      </c>
      <c r="Q583" s="23" t="str">
        <f>IF(ISERROR(VLOOKUP(P583,'Ops - HBS Bank'!$B$1:$B$4999,1,FALSE)),"","X")</f>
        <v/>
      </c>
      <c r="S583" s="12"/>
      <c r="T583" s="11"/>
    </row>
    <row r="584" spans="5:20">
      <c r="E584" s="9"/>
      <c r="F584" s="10"/>
      <c r="G584" s="9"/>
      <c r="H584" s="9"/>
      <c r="I584" s="11"/>
      <c r="K584" s="12"/>
      <c r="L584" s="11"/>
      <c r="M584" s="9"/>
      <c r="N584" s="12"/>
      <c r="O584" s="11"/>
      <c r="P584" s="21">
        <f t="shared" si="13"/>
        <v>0</v>
      </c>
      <c r="Q584" s="23" t="str">
        <f>IF(ISERROR(VLOOKUP(P584,'Ops - HBS Bank'!$B$1:$B$4999,1,FALSE)),"","X")</f>
        <v/>
      </c>
      <c r="S584" s="12"/>
      <c r="T584" s="11"/>
    </row>
    <row r="585" spans="5:20">
      <c r="E585" s="9"/>
      <c r="F585" s="10"/>
      <c r="G585" s="9"/>
      <c r="H585" s="9"/>
      <c r="I585" s="11"/>
      <c r="K585" s="12"/>
      <c r="L585" s="11"/>
      <c r="M585" s="9"/>
      <c r="N585" s="12"/>
      <c r="O585" s="11"/>
      <c r="P585" s="21">
        <f t="shared" si="13"/>
        <v>0</v>
      </c>
      <c r="Q585" s="23" t="str">
        <f>IF(ISERROR(VLOOKUP(P585,'Ops - HBS Bank'!$B$1:$B$4999,1,FALSE)),"","X")</f>
        <v/>
      </c>
      <c r="S585" s="12"/>
      <c r="T585" s="11"/>
    </row>
    <row r="586" spans="5:20">
      <c r="E586" s="9"/>
      <c r="F586" s="10"/>
      <c r="G586" s="9"/>
      <c r="H586" s="9"/>
      <c r="I586" s="11"/>
      <c r="K586" s="12"/>
      <c r="L586" s="11"/>
      <c r="M586" s="9"/>
      <c r="N586" s="12"/>
      <c r="O586" s="11"/>
      <c r="P586" s="21">
        <f t="shared" si="13"/>
        <v>0</v>
      </c>
      <c r="Q586" s="23" t="str">
        <f>IF(ISERROR(VLOOKUP(P586,'Ops - HBS Bank'!$B$1:$B$4999,1,FALSE)),"","X")</f>
        <v/>
      </c>
      <c r="S586" s="12"/>
      <c r="T586" s="11"/>
    </row>
    <row r="587" spans="5:20">
      <c r="E587" s="9"/>
      <c r="F587" s="10"/>
      <c r="G587" s="9"/>
      <c r="H587" s="9"/>
      <c r="I587" s="11"/>
      <c r="K587" s="12"/>
      <c r="L587" s="11"/>
      <c r="M587" s="9"/>
      <c r="N587" s="12"/>
      <c r="O587" s="11"/>
      <c r="P587" s="21">
        <f t="shared" si="13"/>
        <v>0</v>
      </c>
      <c r="Q587" s="23" t="str">
        <f>IF(ISERROR(VLOOKUP(P587,'Ops - HBS Bank'!$B$1:$B$4999,1,FALSE)),"","X")</f>
        <v/>
      </c>
      <c r="S587" s="12"/>
      <c r="T587" s="11"/>
    </row>
    <row r="588" spans="5:20">
      <c r="E588" s="9"/>
      <c r="F588" s="10"/>
      <c r="G588" s="9"/>
      <c r="H588" s="9"/>
      <c r="I588" s="11"/>
      <c r="K588" s="12"/>
      <c r="L588" s="11"/>
      <c r="M588" s="9"/>
      <c r="N588" s="12"/>
      <c r="O588" s="11"/>
      <c r="P588" s="21">
        <f t="shared" si="13"/>
        <v>0</v>
      </c>
      <c r="Q588" s="23" t="str">
        <f>IF(ISERROR(VLOOKUP(P588,'Ops - HBS Bank'!$B$1:$B$4999,1,FALSE)),"","X")</f>
        <v/>
      </c>
      <c r="S588" s="12"/>
      <c r="T588" s="11"/>
    </row>
    <row r="589" spans="5:20">
      <c r="E589" s="9"/>
      <c r="F589" s="10"/>
      <c r="G589" s="9"/>
      <c r="H589" s="9"/>
      <c r="I589" s="11"/>
      <c r="K589" s="12"/>
      <c r="L589" s="11"/>
      <c r="M589" s="9"/>
      <c r="N589" s="12"/>
      <c r="O589" s="11"/>
      <c r="P589" s="21">
        <f t="shared" si="13"/>
        <v>0</v>
      </c>
      <c r="Q589" s="23" t="str">
        <f>IF(ISERROR(VLOOKUP(P589,'Ops - HBS Bank'!$B$1:$B$4999,1,FALSE)),"","X")</f>
        <v/>
      </c>
      <c r="S589" s="12"/>
      <c r="T589" s="11"/>
    </row>
    <row r="590" spans="5:20">
      <c r="E590" s="9"/>
      <c r="F590" s="10"/>
      <c r="G590" s="9"/>
      <c r="H590" s="9"/>
      <c r="I590" s="11"/>
      <c r="K590" s="12"/>
      <c r="L590" s="11"/>
      <c r="M590" s="9"/>
      <c r="N590" s="12"/>
      <c r="O590" s="11"/>
      <c r="P590" s="21">
        <f t="shared" si="13"/>
        <v>0</v>
      </c>
      <c r="Q590" s="23" t="str">
        <f>IF(ISERROR(VLOOKUP(P590,'Ops - HBS Bank'!$B$1:$B$4999,1,FALSE)),"","X")</f>
        <v/>
      </c>
      <c r="S590" s="12"/>
      <c r="T590" s="11"/>
    </row>
    <row r="591" spans="5:20">
      <c r="E591" s="9"/>
      <c r="F591" s="10"/>
      <c r="G591" s="9"/>
      <c r="H591" s="9"/>
      <c r="I591" s="11"/>
      <c r="K591" s="12"/>
      <c r="L591" s="11"/>
      <c r="M591" s="9"/>
      <c r="N591" s="12"/>
      <c r="O591" s="11"/>
      <c r="P591" s="21">
        <f t="shared" si="13"/>
        <v>0</v>
      </c>
      <c r="Q591" s="23" t="str">
        <f>IF(ISERROR(VLOOKUP(P591,'Ops - HBS Bank'!$B$1:$B$4999,1,FALSE)),"","X")</f>
        <v/>
      </c>
      <c r="S591" s="12"/>
      <c r="T591" s="11"/>
    </row>
    <row r="592" spans="5:20">
      <c r="E592" s="9"/>
      <c r="F592" s="10"/>
      <c r="G592" s="9"/>
      <c r="H592" s="9"/>
      <c r="I592" s="11"/>
      <c r="K592" s="12"/>
      <c r="L592" s="11"/>
      <c r="M592" s="9"/>
      <c r="N592" s="12"/>
      <c r="O592" s="11"/>
      <c r="P592" s="21">
        <f t="shared" si="13"/>
        <v>0</v>
      </c>
      <c r="Q592" s="23" t="str">
        <f>IF(ISERROR(VLOOKUP(P592,'Ops - HBS Bank'!$B$1:$B$4999,1,FALSE)),"","X")</f>
        <v/>
      </c>
      <c r="S592" s="12"/>
      <c r="T592" s="11"/>
    </row>
    <row r="593" spans="5:20">
      <c r="E593" s="9"/>
      <c r="F593" s="10"/>
      <c r="G593" s="9"/>
      <c r="H593" s="9"/>
      <c r="I593" s="11"/>
      <c r="K593" s="12"/>
      <c r="L593" s="11"/>
      <c r="M593" s="9"/>
      <c r="N593" s="12"/>
      <c r="O593" s="11"/>
      <c r="P593" s="21">
        <f t="shared" si="13"/>
        <v>0</v>
      </c>
      <c r="Q593" s="23" t="str">
        <f>IF(ISERROR(VLOOKUP(P593,'Ops - HBS Bank'!$B$1:$B$4999,1,FALSE)),"","X")</f>
        <v/>
      </c>
      <c r="S593" s="12"/>
      <c r="T593" s="11"/>
    </row>
    <row r="594" spans="5:20">
      <c r="E594" s="9"/>
      <c r="F594" s="10"/>
      <c r="G594" s="9"/>
      <c r="H594" s="9"/>
      <c r="I594" s="11"/>
      <c r="K594" s="12"/>
      <c r="L594" s="11"/>
      <c r="M594" s="9"/>
      <c r="N594" s="12"/>
      <c r="O594" s="11"/>
      <c r="P594" s="21">
        <f t="shared" si="13"/>
        <v>0</v>
      </c>
      <c r="Q594" s="23" t="str">
        <f>IF(ISERROR(VLOOKUP(P594,'Ops - HBS Bank'!$B$1:$B$4999,1,FALSE)),"","X")</f>
        <v/>
      </c>
      <c r="S594" s="12"/>
      <c r="T594" s="11"/>
    </row>
    <row r="595" spans="5:20">
      <c r="E595" s="9"/>
      <c r="F595" s="10"/>
      <c r="G595" s="9"/>
      <c r="H595" s="9"/>
      <c r="I595" s="11"/>
      <c r="K595" s="12"/>
      <c r="L595" s="11"/>
      <c r="M595" s="9"/>
      <c r="N595" s="12"/>
      <c r="O595" s="11"/>
      <c r="P595" s="21">
        <f t="shared" si="13"/>
        <v>0</v>
      </c>
      <c r="Q595" s="23" t="str">
        <f>IF(ISERROR(VLOOKUP(P595,'Ops - HBS Bank'!$B$1:$B$4999,1,FALSE)),"","X")</f>
        <v/>
      </c>
      <c r="S595" s="12"/>
      <c r="T595" s="11"/>
    </row>
    <row r="596" spans="5:20">
      <c r="E596" s="9"/>
      <c r="F596" s="10"/>
      <c r="G596" s="9"/>
      <c r="H596" s="9"/>
      <c r="I596" s="11"/>
      <c r="K596" s="12"/>
      <c r="L596" s="11"/>
      <c r="M596" s="9"/>
      <c r="N596" s="12"/>
      <c r="O596" s="11"/>
      <c r="P596" s="21">
        <f t="shared" si="13"/>
        <v>0</v>
      </c>
      <c r="Q596" s="23" t="str">
        <f>IF(ISERROR(VLOOKUP(P596,'Ops - HBS Bank'!$B$1:$B$4999,1,FALSE)),"","X")</f>
        <v/>
      </c>
      <c r="S596" s="12"/>
      <c r="T596" s="11"/>
    </row>
    <row r="597" spans="5:20">
      <c r="E597" s="9"/>
      <c r="F597" s="10"/>
      <c r="G597" s="9"/>
      <c r="H597" s="9"/>
      <c r="I597" s="11"/>
      <c r="K597" s="12"/>
      <c r="L597" s="11"/>
      <c r="M597" s="9"/>
      <c r="N597" s="12"/>
      <c r="O597" s="11"/>
      <c r="P597" s="9"/>
      <c r="Q597" s="11"/>
      <c r="R597" s="1"/>
      <c r="S597" s="12"/>
      <c r="T597" s="11"/>
    </row>
    <row r="598" spans="5:20">
      <c r="E598" s="9"/>
      <c r="F598" s="10"/>
      <c r="G598" s="9"/>
      <c r="H598" s="9"/>
      <c r="I598" s="11"/>
      <c r="K598" s="12"/>
      <c r="L598" s="11"/>
      <c r="M598" s="9"/>
      <c r="N598" s="12"/>
      <c r="O598" s="11"/>
      <c r="P598" s="9"/>
      <c r="Q598" s="11"/>
      <c r="R598" s="1"/>
      <c r="S598" s="12"/>
      <c r="T598" s="11"/>
    </row>
    <row r="599" spans="5:20">
      <c r="E599" s="9"/>
      <c r="F599" s="10"/>
      <c r="G599" s="9"/>
      <c r="H599" s="9"/>
      <c r="I599" s="11"/>
      <c r="K599" s="12"/>
      <c r="L599" s="11"/>
      <c r="M599" s="9"/>
      <c r="N599" s="12"/>
      <c r="O599" s="11"/>
      <c r="P599" s="9"/>
      <c r="Q599" s="11"/>
      <c r="R599" s="1"/>
      <c r="S599" s="12"/>
      <c r="T599" s="11"/>
    </row>
    <row r="600" spans="5:20">
      <c r="E600" s="9"/>
      <c r="F600" s="10"/>
      <c r="G600" s="9"/>
      <c r="H600" s="9"/>
      <c r="I600" s="11"/>
      <c r="K600" s="12"/>
      <c r="L600" s="11"/>
      <c r="M600" s="9"/>
      <c r="N600" s="12"/>
      <c r="O600" s="11"/>
      <c r="P600" s="9"/>
      <c r="Q600" s="11"/>
      <c r="R600" s="1"/>
      <c r="S600" s="12"/>
      <c r="T600" s="11"/>
    </row>
    <row r="601" spans="5:20">
      <c r="E601" s="9"/>
      <c r="F601" s="10"/>
      <c r="G601" s="9"/>
      <c r="H601" s="9"/>
      <c r="I601" s="11"/>
      <c r="K601" s="12"/>
      <c r="L601" s="11"/>
      <c r="M601" s="9"/>
      <c r="N601" s="12"/>
      <c r="O601" s="11"/>
      <c r="P601" s="9"/>
      <c r="Q601" s="11"/>
      <c r="R601" s="1"/>
      <c r="S601" s="12"/>
      <c r="T601" s="11"/>
    </row>
    <row r="602" spans="5:20">
      <c r="E602" s="9"/>
      <c r="F602" s="10"/>
      <c r="G602" s="9"/>
      <c r="H602" s="9"/>
      <c r="I602" s="11"/>
      <c r="K602" s="12"/>
      <c r="L602" s="11"/>
      <c r="M602" s="9"/>
      <c r="N602" s="12"/>
      <c r="O602" s="11"/>
      <c r="P602" s="9"/>
      <c r="Q602" s="11"/>
      <c r="R602" s="1"/>
      <c r="S602" s="12"/>
      <c r="T602" s="11"/>
    </row>
    <row r="603" spans="5:20">
      <c r="E603" s="9"/>
      <c r="F603" s="10"/>
      <c r="G603" s="9"/>
      <c r="H603" s="9"/>
      <c r="I603" s="11"/>
      <c r="K603" s="12"/>
      <c r="L603" s="11"/>
      <c r="M603" s="9"/>
      <c r="N603" s="12"/>
      <c r="O603" s="11"/>
      <c r="P603" s="9"/>
      <c r="Q603" s="11"/>
      <c r="R603" s="1"/>
      <c r="S603" s="12"/>
      <c r="T603" s="11"/>
    </row>
    <row r="604" spans="5:20">
      <c r="E604" s="9"/>
      <c r="F604" s="10"/>
      <c r="G604" s="9"/>
      <c r="H604" s="9"/>
      <c r="I604" s="11"/>
      <c r="K604" s="12"/>
      <c r="L604" s="11"/>
      <c r="M604" s="9"/>
      <c r="N604" s="12"/>
      <c r="O604" s="11"/>
      <c r="P604" s="9"/>
      <c r="Q604" s="11"/>
      <c r="R604" s="1"/>
      <c r="S604" s="12"/>
      <c r="T604" s="11"/>
    </row>
    <row r="605" spans="5:20">
      <c r="E605" s="9"/>
      <c r="F605" s="10"/>
      <c r="G605" s="9"/>
      <c r="H605" s="9"/>
      <c r="I605" s="11"/>
      <c r="K605" s="12"/>
      <c r="L605" s="11"/>
      <c r="M605" s="9"/>
      <c r="N605" s="12"/>
      <c r="O605" s="11"/>
      <c r="P605" s="9"/>
      <c r="Q605" s="11"/>
      <c r="R605" s="1"/>
      <c r="S605" s="12"/>
      <c r="T605" s="11"/>
    </row>
    <row r="606" spans="5:20">
      <c r="E606" s="9"/>
      <c r="F606" s="10"/>
      <c r="G606" s="9"/>
      <c r="H606" s="9"/>
      <c r="I606" s="11"/>
      <c r="K606" s="12"/>
      <c r="L606" s="11"/>
      <c r="M606" s="9"/>
      <c r="N606" s="12"/>
      <c r="O606" s="11"/>
      <c r="P606" s="9"/>
      <c r="Q606" s="11"/>
      <c r="R606" s="1"/>
      <c r="S606" s="12"/>
      <c r="T606" s="11"/>
    </row>
    <row r="607" spans="5:20">
      <c r="E607" s="9"/>
      <c r="F607" s="10"/>
      <c r="G607" s="9"/>
      <c r="H607" s="9"/>
      <c r="I607" s="11"/>
      <c r="K607" s="12"/>
      <c r="L607" s="11"/>
      <c r="M607" s="9"/>
      <c r="N607" s="12"/>
      <c r="O607" s="11"/>
      <c r="P607" s="9"/>
      <c r="Q607" s="11"/>
      <c r="R607" s="1"/>
      <c r="S607" s="12"/>
      <c r="T607" s="11"/>
    </row>
    <row r="608" spans="5:20">
      <c r="E608" s="9"/>
      <c r="F608" s="10"/>
      <c r="G608" s="9"/>
      <c r="H608" s="9"/>
      <c r="I608" s="11"/>
      <c r="K608" s="12"/>
      <c r="L608" s="11"/>
      <c r="M608" s="9"/>
      <c r="N608" s="12"/>
      <c r="O608" s="11"/>
      <c r="P608" s="9"/>
      <c r="Q608" s="11"/>
      <c r="R608" s="1"/>
      <c r="S608" s="12"/>
      <c r="T608" s="11"/>
    </row>
    <row r="609" spans="5:20">
      <c r="E609" s="9"/>
      <c r="F609" s="10"/>
      <c r="G609" s="9"/>
      <c r="H609" s="9"/>
      <c r="I609" s="11"/>
      <c r="K609" s="12"/>
      <c r="L609" s="11"/>
      <c r="M609" s="9"/>
      <c r="N609" s="12"/>
      <c r="O609" s="11"/>
      <c r="P609" s="9"/>
      <c r="Q609" s="11"/>
      <c r="R609" s="1"/>
      <c r="S609" s="12"/>
      <c r="T609" s="11"/>
    </row>
    <row r="610" spans="5:20">
      <c r="E610" s="9"/>
      <c r="F610" s="10"/>
      <c r="G610" s="9"/>
      <c r="H610" s="9"/>
      <c r="I610" s="11"/>
      <c r="K610" s="12"/>
      <c r="L610" s="11"/>
      <c r="M610" s="9"/>
      <c r="N610" s="12"/>
      <c r="O610" s="11"/>
      <c r="P610" s="9"/>
      <c r="Q610" s="11"/>
      <c r="R610" s="1"/>
      <c r="S610" s="12"/>
      <c r="T610" s="11"/>
    </row>
    <row r="611" spans="5:20">
      <c r="E611" s="9"/>
      <c r="F611" s="10"/>
      <c r="G611" s="9"/>
      <c r="H611" s="9"/>
      <c r="I611" s="11"/>
      <c r="K611" s="12"/>
      <c r="L611" s="11"/>
      <c r="M611" s="9"/>
      <c r="N611" s="12"/>
      <c r="O611" s="11"/>
      <c r="P611" s="9"/>
      <c r="Q611" s="11"/>
      <c r="R611" s="1"/>
      <c r="S611" s="12"/>
      <c r="T611" s="11"/>
    </row>
    <row r="612" spans="5:20">
      <c r="E612" s="9"/>
      <c r="F612" s="10"/>
      <c r="G612" s="9"/>
      <c r="H612" s="9"/>
      <c r="I612" s="11"/>
      <c r="K612" s="12"/>
      <c r="L612" s="11"/>
      <c r="M612" s="9"/>
      <c r="N612" s="12"/>
      <c r="O612" s="11"/>
      <c r="P612" s="9"/>
      <c r="Q612" s="11"/>
      <c r="R612" s="1"/>
      <c r="S612" s="12"/>
      <c r="T612" s="11"/>
    </row>
    <row r="613" spans="5:20">
      <c r="E613" s="9"/>
      <c r="F613" s="10"/>
      <c r="G613" s="9"/>
      <c r="H613" s="9"/>
      <c r="I613" s="11"/>
      <c r="K613" s="12"/>
      <c r="L613" s="11"/>
      <c r="M613" s="9"/>
      <c r="N613" s="12"/>
      <c r="O613" s="11"/>
      <c r="P613" s="9"/>
      <c r="Q613" s="11"/>
      <c r="R613" s="1"/>
      <c r="S613" s="12"/>
      <c r="T613" s="11"/>
    </row>
    <row r="614" spans="5:20">
      <c r="E614" s="9"/>
      <c r="F614" s="10"/>
      <c r="G614" s="9"/>
      <c r="H614" s="9"/>
      <c r="I614" s="11"/>
      <c r="K614" s="12"/>
      <c r="L614" s="11"/>
      <c r="M614" s="9"/>
      <c r="N614" s="12"/>
      <c r="O614" s="11"/>
      <c r="P614" s="9"/>
      <c r="Q614" s="11"/>
      <c r="R614" s="1"/>
      <c r="S614" s="12"/>
      <c r="T614" s="11"/>
    </row>
    <row r="615" spans="5:20">
      <c r="E615" s="9"/>
      <c r="F615" s="10"/>
      <c r="G615" s="9"/>
      <c r="H615" s="9"/>
      <c r="I615" s="11"/>
      <c r="K615" s="12"/>
      <c r="L615" s="11"/>
      <c r="M615" s="9"/>
      <c r="N615" s="12"/>
      <c r="O615" s="11"/>
      <c r="P615" s="9"/>
      <c r="Q615" s="11"/>
      <c r="R615" s="1"/>
      <c r="S615" s="12"/>
      <c r="T615" s="11"/>
    </row>
    <row r="616" spans="5:20">
      <c r="E616" s="9"/>
      <c r="F616" s="10"/>
      <c r="G616" s="9"/>
      <c r="H616" s="9"/>
      <c r="I616" s="11"/>
      <c r="K616" s="12"/>
      <c r="L616" s="11"/>
      <c r="M616" s="9"/>
      <c r="N616" s="12"/>
      <c r="O616" s="11"/>
      <c r="P616" s="9"/>
      <c r="Q616" s="11"/>
      <c r="R616" s="1"/>
      <c r="S616" s="12"/>
      <c r="T616" s="11"/>
    </row>
    <row r="617" spans="5:20">
      <c r="E617" s="9"/>
      <c r="F617" s="10"/>
      <c r="G617" s="9"/>
      <c r="H617" s="9"/>
      <c r="I617" s="11"/>
      <c r="K617" s="12"/>
      <c r="L617" s="11"/>
      <c r="M617" s="9"/>
      <c r="N617" s="12"/>
      <c r="O617" s="11"/>
      <c r="P617" s="9"/>
      <c r="Q617" s="11"/>
      <c r="R617" s="1"/>
      <c r="S617" s="12"/>
      <c r="T617" s="11"/>
    </row>
    <row r="618" spans="5:20">
      <c r="E618" s="9"/>
      <c r="F618" s="10"/>
      <c r="G618" s="9"/>
      <c r="H618" s="9"/>
      <c r="I618" s="11"/>
      <c r="K618" s="12"/>
      <c r="L618" s="11"/>
      <c r="M618" s="9"/>
      <c r="N618" s="12"/>
      <c r="O618" s="11"/>
      <c r="P618" s="9"/>
      <c r="Q618" s="11"/>
      <c r="R618" s="1"/>
      <c r="S618" s="12"/>
      <c r="T618" s="11"/>
    </row>
    <row r="619" spans="5:20">
      <c r="E619" s="9"/>
      <c r="F619" s="10"/>
      <c r="G619" s="9"/>
      <c r="H619" s="9"/>
      <c r="I619" s="11"/>
      <c r="K619" s="12"/>
      <c r="L619" s="11"/>
      <c r="M619" s="9"/>
      <c r="N619" s="12"/>
      <c r="O619" s="11"/>
      <c r="P619" s="9"/>
      <c r="Q619" s="11"/>
      <c r="R619" s="1"/>
      <c r="S619" s="12"/>
      <c r="T619" s="11"/>
    </row>
    <row r="620" spans="5:20">
      <c r="E620" s="9"/>
      <c r="F620" s="10"/>
      <c r="G620" s="9"/>
      <c r="H620" s="9"/>
      <c r="I620" s="11"/>
      <c r="K620" s="12"/>
      <c r="L620" s="11"/>
      <c r="M620" s="9"/>
      <c r="N620" s="12"/>
      <c r="O620" s="11"/>
      <c r="P620" s="9"/>
      <c r="Q620" s="11"/>
      <c r="R620" s="1"/>
      <c r="S620" s="12"/>
      <c r="T620" s="11"/>
    </row>
    <row r="621" spans="5:20">
      <c r="E621" s="9"/>
      <c r="F621" s="10"/>
      <c r="G621" s="9"/>
      <c r="H621" s="9"/>
      <c r="I621" s="11"/>
      <c r="K621" s="12"/>
      <c r="L621" s="11"/>
      <c r="M621" s="9"/>
      <c r="N621" s="12"/>
      <c r="O621" s="11"/>
      <c r="P621" s="9"/>
      <c r="Q621" s="11"/>
      <c r="R621" s="1"/>
      <c r="S621" s="12"/>
      <c r="T621" s="11"/>
    </row>
    <row r="622" spans="5:20">
      <c r="E622" s="9"/>
      <c r="F622" s="10"/>
      <c r="G622" s="9"/>
      <c r="H622" s="9"/>
      <c r="I622" s="11"/>
      <c r="K622" s="12"/>
      <c r="L622" s="11"/>
      <c r="M622" s="9"/>
      <c r="N622" s="12"/>
      <c r="O622" s="11"/>
      <c r="P622" s="9"/>
      <c r="Q622" s="11"/>
      <c r="R622" s="1"/>
      <c r="S622" s="12"/>
      <c r="T622" s="11"/>
    </row>
    <row r="623" spans="5:20">
      <c r="E623" s="9"/>
      <c r="F623" s="10"/>
      <c r="G623" s="9"/>
      <c r="H623" s="9"/>
      <c r="I623" s="11"/>
      <c r="K623" s="12"/>
      <c r="L623" s="11"/>
      <c r="M623" s="9"/>
      <c r="N623" s="12"/>
      <c r="O623" s="11"/>
      <c r="P623" s="9"/>
      <c r="Q623" s="11"/>
      <c r="R623" s="1"/>
      <c r="S623" s="12"/>
      <c r="T623" s="11"/>
    </row>
    <row r="624" spans="5:20">
      <c r="E624" s="9"/>
      <c r="F624" s="10"/>
      <c r="G624" s="9"/>
      <c r="H624" s="9"/>
      <c r="I624" s="11"/>
      <c r="K624" s="12"/>
      <c r="L624" s="11"/>
      <c r="M624" s="9"/>
      <c r="N624" s="12"/>
      <c r="O624" s="11"/>
      <c r="P624" s="9"/>
      <c r="Q624" s="11"/>
      <c r="R624" s="1"/>
      <c r="S624" s="12"/>
      <c r="T624" s="11"/>
    </row>
    <row r="625" spans="5:20">
      <c r="E625" s="9"/>
      <c r="F625" s="10"/>
      <c r="G625" s="9"/>
      <c r="H625" s="9"/>
      <c r="I625" s="11"/>
      <c r="K625" s="12"/>
      <c r="L625" s="11"/>
      <c r="M625" s="9"/>
      <c r="N625" s="12"/>
      <c r="O625" s="11"/>
      <c r="P625" s="9"/>
      <c r="Q625" s="11"/>
      <c r="R625" s="1"/>
      <c r="S625" s="12"/>
      <c r="T625" s="11"/>
    </row>
    <row r="626" spans="5:20">
      <c r="E626" s="9"/>
      <c r="F626" s="10"/>
      <c r="G626" s="9"/>
      <c r="H626" s="9"/>
      <c r="I626" s="11"/>
      <c r="K626" s="12"/>
      <c r="L626" s="11"/>
      <c r="M626" s="9"/>
      <c r="N626" s="12"/>
      <c r="O626" s="11"/>
      <c r="P626" s="9"/>
      <c r="Q626" s="11"/>
      <c r="R626" s="1"/>
      <c r="S626" s="12"/>
      <c r="T626" s="11"/>
    </row>
    <row r="627" spans="5:20">
      <c r="E627" s="9"/>
      <c r="F627" s="10"/>
      <c r="G627" s="9"/>
      <c r="H627" s="9"/>
      <c r="I627" s="11"/>
      <c r="K627" s="12"/>
      <c r="L627" s="11"/>
      <c r="M627" s="9"/>
      <c r="N627" s="12"/>
      <c r="O627" s="11"/>
      <c r="P627" s="9"/>
      <c r="Q627" s="11"/>
      <c r="R627" s="1"/>
      <c r="S627" s="12"/>
      <c r="T627" s="11"/>
    </row>
    <row r="628" spans="5:20">
      <c r="E628" s="9"/>
      <c r="F628" s="10"/>
      <c r="G628" s="9"/>
      <c r="H628" s="9"/>
      <c r="I628" s="11"/>
      <c r="K628" s="12"/>
      <c r="L628" s="11"/>
      <c r="M628" s="9"/>
      <c r="N628" s="12"/>
      <c r="O628" s="11"/>
      <c r="P628" s="9"/>
      <c r="Q628" s="11"/>
      <c r="R628" s="1"/>
      <c r="S628" s="12"/>
      <c r="T628" s="11"/>
    </row>
    <row r="629" spans="5:20">
      <c r="E629" s="9"/>
      <c r="F629" s="10"/>
      <c r="G629" s="9"/>
      <c r="H629" s="9"/>
      <c r="I629" s="11"/>
      <c r="K629" s="12"/>
      <c r="L629" s="11"/>
      <c r="M629" s="9"/>
      <c r="N629" s="12"/>
      <c r="O629" s="11"/>
      <c r="P629" s="9"/>
      <c r="Q629" s="11"/>
      <c r="R629" s="1"/>
      <c r="S629" s="12"/>
      <c r="T629" s="11"/>
    </row>
    <row r="630" spans="5:20">
      <c r="E630" s="9"/>
      <c r="F630" s="10"/>
      <c r="G630" s="9"/>
      <c r="H630" s="9"/>
      <c r="I630" s="11"/>
      <c r="K630" s="12"/>
      <c r="L630" s="11"/>
      <c r="M630" s="9"/>
      <c r="N630" s="12"/>
      <c r="O630" s="11"/>
      <c r="P630" s="9"/>
      <c r="Q630" s="11"/>
      <c r="R630" s="1"/>
      <c r="S630" s="12"/>
      <c r="T630" s="11"/>
    </row>
    <row r="631" spans="5:20">
      <c r="E631" s="9"/>
      <c r="F631" s="10"/>
      <c r="G631" s="9"/>
      <c r="H631" s="9"/>
      <c r="I631" s="11"/>
      <c r="K631" s="12"/>
      <c r="L631" s="11"/>
      <c r="M631" s="9"/>
      <c r="N631" s="12"/>
      <c r="O631" s="11"/>
      <c r="P631" s="9"/>
      <c r="Q631" s="11"/>
      <c r="R631" s="1"/>
      <c r="S631" s="12"/>
      <c r="T631" s="11"/>
    </row>
    <row r="632" spans="5:20">
      <c r="E632" s="9"/>
      <c r="F632" s="10"/>
      <c r="G632" s="9"/>
      <c r="H632" s="9"/>
      <c r="I632" s="11"/>
      <c r="K632" s="12"/>
      <c r="L632" s="11"/>
      <c r="M632" s="9"/>
      <c r="N632" s="12"/>
      <c r="O632" s="11"/>
      <c r="P632" s="9"/>
      <c r="Q632" s="11"/>
      <c r="R632" s="1"/>
      <c r="S632" s="12"/>
      <c r="T632" s="11"/>
    </row>
    <row r="633" spans="5:20">
      <c r="E633" s="9"/>
      <c r="F633" s="10"/>
      <c r="G633" s="9"/>
      <c r="H633" s="9"/>
      <c r="I633" s="11"/>
      <c r="K633" s="12"/>
      <c r="L633" s="11"/>
      <c r="M633" s="9"/>
      <c r="N633" s="12"/>
      <c r="O633" s="11"/>
      <c r="P633" s="9"/>
      <c r="Q633" s="11"/>
      <c r="R633" s="1"/>
      <c r="S633" s="12"/>
      <c r="T633" s="11"/>
    </row>
    <row r="634" spans="5:20">
      <c r="E634" s="9"/>
      <c r="F634" s="10"/>
      <c r="G634" s="9"/>
      <c r="H634" s="9"/>
      <c r="I634" s="11"/>
      <c r="K634" s="12"/>
      <c r="L634" s="11"/>
      <c r="M634" s="9"/>
      <c r="N634" s="12"/>
      <c r="O634" s="11"/>
      <c r="P634" s="9"/>
      <c r="Q634" s="11"/>
      <c r="R634" s="1"/>
      <c r="S634" s="12"/>
      <c r="T634" s="11"/>
    </row>
    <row r="635" spans="5:20">
      <c r="E635" s="9"/>
      <c r="F635" s="10"/>
      <c r="G635" s="9"/>
      <c r="H635" s="9"/>
      <c r="I635" s="11"/>
      <c r="K635" s="12"/>
      <c r="L635" s="11"/>
      <c r="M635" s="9"/>
      <c r="N635" s="12"/>
      <c r="O635" s="11"/>
      <c r="P635" s="9"/>
      <c r="Q635" s="11"/>
      <c r="R635" s="1"/>
      <c r="S635" s="12"/>
      <c r="T635" s="11"/>
    </row>
    <row r="636" spans="5:20">
      <c r="E636" s="9"/>
      <c r="F636" s="10"/>
      <c r="G636" s="9"/>
      <c r="H636" s="9"/>
      <c r="I636" s="11"/>
      <c r="K636" s="12"/>
      <c r="L636" s="11"/>
      <c r="M636" s="9"/>
      <c r="N636" s="12"/>
      <c r="O636" s="11"/>
      <c r="P636" s="9"/>
      <c r="Q636" s="11"/>
      <c r="R636" s="1"/>
      <c r="S636" s="12"/>
      <c r="T636" s="11"/>
    </row>
    <row r="637" spans="5:20">
      <c r="E637" s="9"/>
      <c r="F637" s="10"/>
      <c r="G637" s="9"/>
      <c r="H637" s="9"/>
      <c r="I637" s="11"/>
      <c r="K637" s="12"/>
      <c r="L637" s="11"/>
      <c r="M637" s="9"/>
      <c r="N637" s="12"/>
      <c r="O637" s="11"/>
      <c r="P637" s="9"/>
      <c r="Q637" s="11"/>
      <c r="R637" s="1"/>
      <c r="S637" s="12"/>
      <c r="T637" s="11"/>
    </row>
    <row r="638" spans="5:20">
      <c r="E638" s="9"/>
      <c r="F638" s="10"/>
      <c r="G638" s="9"/>
      <c r="H638" s="9"/>
      <c r="I638" s="11"/>
      <c r="K638" s="12"/>
      <c r="L638" s="11"/>
      <c r="M638" s="9"/>
      <c r="N638" s="12"/>
      <c r="O638" s="11"/>
      <c r="P638" s="9"/>
      <c r="Q638" s="11"/>
      <c r="R638" s="1"/>
      <c r="S638" s="12"/>
      <c r="T638" s="11"/>
    </row>
    <row r="639" spans="5:20">
      <c r="E639" s="9"/>
      <c r="F639" s="10"/>
      <c r="G639" s="9"/>
      <c r="H639" s="9"/>
      <c r="I639" s="11"/>
      <c r="K639" s="12"/>
      <c r="L639" s="11"/>
      <c r="M639" s="9"/>
      <c r="N639" s="12"/>
      <c r="O639" s="11"/>
      <c r="P639" s="9"/>
      <c r="Q639" s="11"/>
      <c r="R639" s="1"/>
      <c r="S639" s="12"/>
      <c r="T639" s="11"/>
    </row>
    <row r="640" spans="5:20">
      <c r="E640" s="9"/>
      <c r="F640" s="10"/>
      <c r="G640" s="9"/>
      <c r="H640" s="9"/>
      <c r="I640" s="11"/>
      <c r="K640" s="12"/>
      <c r="L640" s="11"/>
      <c r="M640" s="9"/>
      <c r="N640" s="12"/>
      <c r="O640" s="11"/>
      <c r="P640" s="9"/>
      <c r="Q640" s="11"/>
      <c r="R640" s="1"/>
      <c r="S640" s="12"/>
      <c r="T640" s="11"/>
    </row>
    <row r="641" spans="5:20">
      <c r="E641" s="9"/>
      <c r="F641" s="10"/>
      <c r="G641" s="9"/>
      <c r="H641" s="9"/>
      <c r="I641" s="11"/>
      <c r="K641" s="12"/>
      <c r="L641" s="11"/>
      <c r="M641" s="9"/>
      <c r="N641" s="12"/>
      <c r="O641" s="11"/>
      <c r="P641" s="9"/>
      <c r="Q641" s="11"/>
      <c r="R641" s="1"/>
      <c r="S641" s="12"/>
      <c r="T641" s="11"/>
    </row>
    <row r="642" spans="5:20">
      <c r="E642" s="9"/>
      <c r="F642" s="10"/>
      <c r="G642" s="9"/>
      <c r="H642" s="9"/>
      <c r="I642" s="11"/>
      <c r="K642" s="12"/>
      <c r="L642" s="11"/>
      <c r="M642" s="9"/>
      <c r="N642" s="12"/>
      <c r="O642" s="11"/>
      <c r="P642" s="9"/>
      <c r="Q642" s="11"/>
      <c r="R642" s="1"/>
      <c r="S642" s="12"/>
      <c r="T642" s="11"/>
    </row>
    <row r="643" spans="5:20">
      <c r="E643" s="9"/>
      <c r="F643" s="10"/>
      <c r="G643" s="9"/>
      <c r="H643" s="9"/>
      <c r="I643" s="11"/>
      <c r="K643" s="12"/>
      <c r="L643" s="11"/>
      <c r="M643" s="9"/>
      <c r="N643" s="12"/>
      <c r="O643" s="11"/>
      <c r="P643" s="9"/>
      <c r="Q643" s="11"/>
      <c r="R643" s="1"/>
      <c r="S643" s="12"/>
      <c r="T643" s="11"/>
    </row>
    <row r="644" spans="5:20">
      <c r="E644" s="9"/>
      <c r="F644" s="10"/>
      <c r="G644" s="9"/>
      <c r="H644" s="9"/>
      <c r="I644" s="11"/>
      <c r="K644" s="12"/>
      <c r="L644" s="11"/>
      <c r="M644" s="9"/>
      <c r="N644" s="12"/>
      <c r="O644" s="11"/>
      <c r="P644" s="9"/>
      <c r="Q644" s="11"/>
      <c r="R644" s="1"/>
      <c r="S644" s="12"/>
      <c r="T644" s="11"/>
    </row>
    <row r="645" spans="5:20">
      <c r="E645" s="9"/>
      <c r="F645" s="10"/>
      <c r="G645" s="9"/>
      <c r="H645" s="9"/>
      <c r="I645" s="11"/>
      <c r="K645" s="12"/>
      <c r="L645" s="11"/>
      <c r="M645" s="9"/>
      <c r="N645" s="12"/>
      <c r="O645" s="11"/>
      <c r="P645" s="9"/>
      <c r="Q645" s="11"/>
      <c r="R645" s="1"/>
      <c r="S645" s="12"/>
      <c r="T645" s="11"/>
    </row>
    <row r="646" spans="5:20">
      <c r="E646" s="9"/>
      <c r="F646" s="10"/>
      <c r="G646" s="9"/>
      <c r="H646" s="9"/>
      <c r="I646" s="11"/>
      <c r="K646" s="12"/>
      <c r="L646" s="11"/>
      <c r="M646" s="9"/>
      <c r="N646" s="12"/>
      <c r="O646" s="11"/>
      <c r="P646" s="9"/>
      <c r="Q646" s="11"/>
      <c r="R646" s="1"/>
      <c r="S646" s="12"/>
      <c r="T646" s="11"/>
    </row>
    <row r="647" spans="5:20">
      <c r="E647" s="9"/>
      <c r="F647" s="10"/>
      <c r="G647" s="9"/>
      <c r="H647" s="9"/>
      <c r="I647" s="11"/>
      <c r="K647" s="12"/>
      <c r="L647" s="11"/>
      <c r="M647" s="9"/>
      <c r="N647" s="12"/>
      <c r="O647" s="11"/>
      <c r="P647" s="9"/>
      <c r="Q647" s="11"/>
      <c r="R647" s="1"/>
      <c r="S647" s="12"/>
      <c r="T647" s="11"/>
    </row>
    <row r="648" spans="5:20">
      <c r="E648" s="9"/>
      <c r="F648" s="10"/>
      <c r="G648" s="9"/>
      <c r="H648" s="9"/>
      <c r="I648" s="11"/>
      <c r="K648" s="12"/>
      <c r="L648" s="11"/>
      <c r="M648" s="9"/>
      <c r="N648" s="12"/>
      <c r="O648" s="11"/>
      <c r="P648" s="9"/>
      <c r="Q648" s="11"/>
      <c r="R648" s="1"/>
      <c r="S648" s="12"/>
      <c r="T648" s="11"/>
    </row>
    <row r="649" spans="5:20">
      <c r="E649" s="9"/>
      <c r="F649" s="10"/>
      <c r="G649" s="9"/>
      <c r="H649" s="9"/>
      <c r="I649" s="11"/>
      <c r="K649" s="12"/>
      <c r="L649" s="11"/>
      <c r="M649" s="9"/>
      <c r="N649" s="12"/>
      <c r="O649" s="11"/>
      <c r="P649" s="9"/>
      <c r="Q649" s="11"/>
      <c r="R649" s="1"/>
      <c r="S649" s="12"/>
      <c r="T649" s="11"/>
    </row>
    <row r="650" spans="5:20">
      <c r="E650" s="9"/>
      <c r="F650" s="10"/>
      <c r="G650" s="9"/>
      <c r="H650" s="9"/>
      <c r="I650" s="11"/>
      <c r="K650" s="12"/>
      <c r="L650" s="11"/>
      <c r="M650" s="9"/>
      <c r="N650" s="12"/>
      <c r="O650" s="11"/>
      <c r="P650" s="9"/>
      <c r="Q650" s="11"/>
      <c r="R650" s="1"/>
      <c r="S650" s="12"/>
      <c r="T650" s="11"/>
    </row>
    <row r="651" spans="5:20">
      <c r="E651" s="9"/>
      <c r="F651" s="10"/>
      <c r="G651" s="9"/>
      <c r="H651" s="9"/>
      <c r="I651" s="11"/>
      <c r="K651" s="12"/>
      <c r="L651" s="11"/>
      <c r="M651" s="9"/>
      <c r="N651" s="12"/>
      <c r="O651" s="11"/>
      <c r="P651" s="9"/>
      <c r="Q651" s="11"/>
      <c r="R651" s="1"/>
      <c r="S651" s="12"/>
      <c r="T651" s="11"/>
    </row>
    <row r="652" spans="5:20">
      <c r="E652" s="9"/>
      <c r="F652" s="10"/>
      <c r="G652" s="9"/>
      <c r="H652" s="9"/>
      <c r="I652" s="11"/>
      <c r="K652" s="12"/>
      <c r="L652" s="11"/>
      <c r="M652" s="9"/>
      <c r="N652" s="12"/>
      <c r="O652" s="11"/>
      <c r="P652" s="9"/>
      <c r="Q652" s="11"/>
      <c r="R652" s="1"/>
      <c r="S652" s="12"/>
      <c r="T652" s="11"/>
    </row>
    <row r="653" spans="5:20">
      <c r="E653" s="9"/>
      <c r="F653" s="10"/>
      <c r="G653" s="9"/>
      <c r="H653" s="9"/>
      <c r="I653" s="11"/>
      <c r="K653" s="12"/>
      <c r="L653" s="11"/>
      <c r="M653" s="9"/>
      <c r="N653" s="12"/>
      <c r="O653" s="11"/>
      <c r="P653" s="9"/>
      <c r="Q653" s="11"/>
      <c r="R653" s="1"/>
      <c r="S653" s="12"/>
      <c r="T653" s="11"/>
    </row>
    <row r="654" spans="5:20">
      <c r="E654" s="9"/>
      <c r="F654" s="10"/>
      <c r="G654" s="9"/>
      <c r="H654" s="9"/>
      <c r="I654" s="11"/>
      <c r="K654" s="12"/>
      <c r="L654" s="11"/>
      <c r="M654" s="9"/>
      <c r="N654" s="12"/>
      <c r="O654" s="11"/>
      <c r="P654" s="9"/>
      <c r="Q654" s="11"/>
      <c r="R654" s="1"/>
      <c r="S654" s="12"/>
      <c r="T654" s="11"/>
    </row>
    <row r="655" spans="5:20">
      <c r="E655" s="9"/>
      <c r="F655" s="10"/>
      <c r="G655" s="9"/>
      <c r="H655" s="9"/>
      <c r="I655" s="11"/>
      <c r="K655" s="12"/>
      <c r="L655" s="11"/>
      <c r="M655" s="9"/>
      <c r="N655" s="12"/>
      <c r="O655" s="11"/>
      <c r="P655" s="9"/>
      <c r="Q655" s="11"/>
      <c r="R655" s="1"/>
      <c r="S655" s="12"/>
      <c r="T655" s="11"/>
    </row>
    <row r="656" spans="5:20">
      <c r="E656" s="9"/>
      <c r="F656" s="10"/>
      <c r="G656" s="9"/>
      <c r="H656" s="9"/>
      <c r="I656" s="11"/>
      <c r="K656" s="12"/>
      <c r="L656" s="11"/>
      <c r="M656" s="9"/>
      <c r="N656" s="12"/>
      <c r="O656" s="11"/>
      <c r="P656" s="9"/>
      <c r="Q656" s="11"/>
      <c r="R656" s="1"/>
      <c r="S656" s="12"/>
      <c r="T656" s="11"/>
    </row>
    <row r="657" spans="5:20">
      <c r="E657" s="9"/>
      <c r="F657" s="10"/>
      <c r="G657" s="9"/>
      <c r="H657" s="9"/>
      <c r="I657" s="11"/>
      <c r="K657" s="12"/>
      <c r="L657" s="11"/>
      <c r="M657" s="9"/>
      <c r="N657" s="12"/>
      <c r="O657" s="11"/>
      <c r="P657" s="9"/>
      <c r="Q657" s="11"/>
      <c r="R657" s="1"/>
      <c r="S657" s="12"/>
      <c r="T657" s="11"/>
    </row>
    <row r="658" spans="5:20">
      <c r="E658" s="9"/>
      <c r="F658" s="10"/>
      <c r="G658" s="9"/>
      <c r="H658" s="9"/>
      <c r="I658" s="11"/>
      <c r="K658" s="12"/>
      <c r="L658" s="11"/>
      <c r="M658" s="9"/>
      <c r="N658" s="12"/>
      <c r="O658" s="11"/>
      <c r="P658" s="9"/>
      <c r="Q658" s="11"/>
      <c r="R658" s="1"/>
      <c r="S658" s="12"/>
      <c r="T658" s="11"/>
    </row>
    <row r="659" spans="5:20">
      <c r="E659" s="9"/>
      <c r="F659" s="10"/>
      <c r="G659" s="9"/>
      <c r="H659" s="9"/>
      <c r="I659" s="11"/>
      <c r="K659" s="12"/>
      <c r="L659" s="11"/>
      <c r="M659" s="9"/>
      <c r="N659" s="12"/>
      <c r="O659" s="11"/>
      <c r="P659" s="9"/>
      <c r="Q659" s="11"/>
      <c r="R659" s="1"/>
      <c r="S659" s="12"/>
      <c r="T659" s="11"/>
    </row>
    <row r="660" spans="5:20">
      <c r="E660" s="9"/>
      <c r="F660" s="10"/>
      <c r="G660" s="9"/>
      <c r="H660" s="9"/>
      <c r="I660" s="11"/>
      <c r="K660" s="12"/>
      <c r="L660" s="11"/>
      <c r="M660" s="9"/>
      <c r="N660" s="12"/>
      <c r="O660" s="11"/>
      <c r="P660" s="9"/>
      <c r="Q660" s="11"/>
      <c r="R660" s="1"/>
      <c r="S660" s="12"/>
      <c r="T660" s="11"/>
    </row>
    <row r="661" spans="5:20">
      <c r="E661" s="9"/>
      <c r="F661" s="10"/>
      <c r="G661" s="9"/>
      <c r="H661" s="9"/>
      <c r="I661" s="11"/>
      <c r="K661" s="12"/>
      <c r="L661" s="11"/>
      <c r="M661" s="9"/>
      <c r="N661" s="12"/>
      <c r="O661" s="11"/>
      <c r="P661" s="9"/>
      <c r="Q661" s="11"/>
      <c r="R661" s="1"/>
      <c r="S661" s="12"/>
      <c r="T661" s="11"/>
    </row>
    <row r="662" spans="5:20">
      <c r="E662" s="9"/>
      <c r="F662" s="10"/>
      <c r="G662" s="9"/>
      <c r="H662" s="9"/>
      <c r="I662" s="11"/>
      <c r="K662" s="12"/>
      <c r="L662" s="11"/>
      <c r="M662" s="9"/>
      <c r="N662" s="12"/>
      <c r="O662" s="11"/>
      <c r="P662" s="9"/>
      <c r="Q662" s="11"/>
      <c r="R662" s="1"/>
      <c r="S662" s="12"/>
      <c r="T662" s="11"/>
    </row>
    <row r="663" spans="5:20">
      <c r="E663" s="9"/>
      <c r="F663" s="10"/>
      <c r="G663" s="9"/>
      <c r="H663" s="9"/>
      <c r="I663" s="11"/>
      <c r="K663" s="12"/>
      <c r="L663" s="11"/>
      <c r="M663" s="9"/>
      <c r="N663" s="12"/>
      <c r="O663" s="11"/>
      <c r="P663" s="9"/>
      <c r="Q663" s="11"/>
      <c r="R663" s="1"/>
      <c r="S663" s="12"/>
      <c r="T663" s="11"/>
    </row>
    <row r="664" spans="5:20">
      <c r="E664" s="9"/>
      <c r="F664" s="10"/>
      <c r="G664" s="9"/>
      <c r="H664" s="9"/>
      <c r="I664" s="11"/>
      <c r="K664" s="12"/>
      <c r="L664" s="11"/>
      <c r="M664" s="9"/>
      <c r="N664" s="12"/>
      <c r="O664" s="11"/>
      <c r="P664" s="9"/>
      <c r="Q664" s="11"/>
      <c r="R664" s="1"/>
      <c r="S664" s="12"/>
      <c r="T664" s="11"/>
    </row>
    <row r="665" spans="5:20">
      <c r="E665" s="9"/>
      <c r="F665" s="10"/>
      <c r="G665" s="9"/>
      <c r="H665" s="9"/>
      <c r="I665" s="11"/>
      <c r="K665" s="12"/>
      <c r="L665" s="11"/>
      <c r="M665" s="9"/>
      <c r="N665" s="12"/>
      <c r="O665" s="11"/>
      <c r="P665" s="9"/>
      <c r="Q665" s="11"/>
      <c r="R665" s="1"/>
      <c r="S665" s="12"/>
      <c r="T665" s="11"/>
    </row>
    <row r="666" spans="5:20">
      <c r="E666" s="9"/>
      <c r="F666" s="10"/>
      <c r="G666" s="9"/>
      <c r="H666" s="9"/>
      <c r="I666" s="11"/>
      <c r="K666" s="12"/>
      <c r="L666" s="11"/>
      <c r="M666" s="9"/>
      <c r="N666" s="12"/>
      <c r="O666" s="11"/>
      <c r="P666" s="9"/>
      <c r="Q666" s="11"/>
      <c r="R666" s="1"/>
      <c r="S666" s="12"/>
      <c r="T666" s="11"/>
    </row>
    <row r="667" spans="5:20">
      <c r="E667" s="9"/>
      <c r="F667" s="10"/>
      <c r="G667" s="9"/>
      <c r="H667" s="9"/>
      <c r="I667" s="11"/>
      <c r="K667" s="12"/>
      <c r="L667" s="11"/>
      <c r="M667" s="9"/>
      <c r="N667" s="12"/>
      <c r="O667" s="11"/>
      <c r="P667" s="9"/>
      <c r="Q667" s="11"/>
      <c r="R667" s="1"/>
      <c r="S667" s="12"/>
      <c r="T667" s="11"/>
    </row>
    <row r="668" spans="5:20">
      <c r="E668" s="9"/>
      <c r="F668" s="10"/>
      <c r="G668" s="9"/>
      <c r="H668" s="9"/>
      <c r="I668" s="11"/>
      <c r="K668" s="12"/>
      <c r="L668" s="11"/>
      <c r="M668" s="9"/>
      <c r="N668" s="12"/>
      <c r="O668" s="11"/>
      <c r="P668" s="9"/>
      <c r="Q668" s="11"/>
      <c r="R668" s="1"/>
      <c r="S668" s="12"/>
      <c r="T668" s="11"/>
    </row>
    <row r="669" spans="5:20">
      <c r="E669" s="9"/>
      <c r="F669" s="10"/>
      <c r="G669" s="9"/>
      <c r="H669" s="9"/>
      <c r="I669" s="11"/>
      <c r="K669" s="12"/>
      <c r="L669" s="11"/>
      <c r="M669" s="9"/>
      <c r="N669" s="12"/>
      <c r="O669" s="11"/>
      <c r="P669" s="9"/>
      <c r="Q669" s="11"/>
      <c r="R669" s="1"/>
      <c r="S669" s="12"/>
      <c r="T669" s="11"/>
    </row>
    <row r="670" spans="5:20">
      <c r="E670" s="9"/>
      <c r="F670" s="10"/>
      <c r="G670" s="9"/>
      <c r="H670" s="9"/>
      <c r="I670" s="11"/>
      <c r="K670" s="12"/>
      <c r="L670" s="11"/>
      <c r="M670" s="9"/>
      <c r="N670" s="12"/>
      <c r="O670" s="11"/>
      <c r="P670" s="9"/>
      <c r="Q670" s="11"/>
      <c r="R670" s="1"/>
      <c r="S670" s="12"/>
      <c r="T670" s="11"/>
    </row>
    <row r="671" spans="5:20">
      <c r="E671" s="9"/>
      <c r="F671" s="10"/>
      <c r="G671" s="9"/>
      <c r="H671" s="9"/>
      <c r="I671" s="11"/>
      <c r="K671" s="12"/>
      <c r="L671" s="11"/>
      <c r="M671" s="9"/>
      <c r="N671" s="12"/>
      <c r="O671" s="11"/>
      <c r="P671" s="9"/>
      <c r="Q671" s="11"/>
      <c r="R671" s="1"/>
      <c r="S671" s="12"/>
      <c r="T671" s="11"/>
    </row>
    <row r="672" spans="5:20">
      <c r="E672" s="9"/>
      <c r="F672" s="10"/>
      <c r="G672" s="9"/>
      <c r="H672" s="9"/>
      <c r="I672" s="11"/>
      <c r="K672" s="12"/>
      <c r="L672" s="11"/>
      <c r="M672" s="9"/>
      <c r="N672" s="12"/>
      <c r="O672" s="11"/>
      <c r="P672" s="9"/>
      <c r="Q672" s="11"/>
      <c r="R672" s="1"/>
      <c r="S672" s="12"/>
      <c r="T672" s="11"/>
    </row>
    <row r="673" spans="5:20">
      <c r="E673" s="9"/>
      <c r="F673" s="10"/>
      <c r="G673" s="9"/>
      <c r="H673" s="9"/>
      <c r="I673" s="11"/>
      <c r="K673" s="12"/>
      <c r="L673" s="11"/>
      <c r="M673" s="9"/>
      <c r="N673" s="12"/>
      <c r="O673" s="11"/>
      <c r="P673" s="9"/>
      <c r="Q673" s="11"/>
      <c r="R673" s="1"/>
      <c r="S673" s="12"/>
      <c r="T673" s="11"/>
    </row>
    <row r="674" spans="5:20">
      <c r="E674" s="9"/>
      <c r="F674" s="10"/>
      <c r="G674" s="9"/>
      <c r="H674" s="9"/>
      <c r="I674" s="11"/>
      <c r="K674" s="12"/>
      <c r="L674" s="11"/>
      <c r="M674" s="9"/>
      <c r="N674" s="12"/>
      <c r="O674" s="11"/>
      <c r="P674" s="9"/>
      <c r="Q674" s="11"/>
      <c r="R674" s="1"/>
      <c r="S674" s="12"/>
      <c r="T674" s="11"/>
    </row>
    <row r="675" spans="5:20">
      <c r="E675" s="9"/>
      <c r="F675" s="10"/>
      <c r="G675" s="9"/>
      <c r="H675" s="9"/>
      <c r="I675" s="11"/>
      <c r="K675" s="12"/>
      <c r="L675" s="11"/>
      <c r="M675" s="9"/>
      <c r="N675" s="12"/>
      <c r="O675" s="11"/>
      <c r="P675" s="9"/>
      <c r="Q675" s="11"/>
      <c r="R675" s="1"/>
      <c r="S675" s="12"/>
      <c r="T675" s="11"/>
    </row>
    <row r="676" spans="5:20">
      <c r="E676" s="9"/>
      <c r="F676" s="10"/>
      <c r="G676" s="9"/>
      <c r="H676" s="9"/>
      <c r="I676" s="11"/>
      <c r="K676" s="12"/>
      <c r="L676" s="11"/>
      <c r="M676" s="9"/>
      <c r="N676" s="12"/>
      <c r="O676" s="11"/>
      <c r="P676" s="9"/>
      <c r="Q676" s="11"/>
      <c r="R676" s="1"/>
      <c r="S676" s="12"/>
      <c r="T676" s="11"/>
    </row>
    <row r="677" spans="5:20">
      <c r="E677" s="9"/>
      <c r="F677" s="10"/>
      <c r="G677" s="9"/>
      <c r="H677" s="9"/>
      <c r="I677" s="11"/>
      <c r="K677" s="12"/>
      <c r="L677" s="11"/>
      <c r="M677" s="9"/>
      <c r="N677" s="12"/>
      <c r="O677" s="11"/>
      <c r="P677" s="9"/>
      <c r="Q677" s="11"/>
      <c r="R677" s="1"/>
      <c r="S677" s="12"/>
      <c r="T677" s="11"/>
    </row>
    <row r="678" spans="5:20">
      <c r="E678" s="9"/>
      <c r="F678" s="10"/>
      <c r="G678" s="9"/>
      <c r="H678" s="9"/>
      <c r="I678" s="11"/>
      <c r="K678" s="12"/>
      <c r="L678" s="11"/>
      <c r="M678" s="9"/>
      <c r="N678" s="12"/>
      <c r="O678" s="11"/>
      <c r="P678" s="9"/>
      <c r="Q678" s="11"/>
      <c r="R678" s="1"/>
      <c r="S678" s="12"/>
      <c r="T678" s="11"/>
    </row>
    <row r="679" spans="5:20">
      <c r="E679" s="9"/>
      <c r="F679" s="10"/>
      <c r="G679" s="9"/>
      <c r="H679" s="9"/>
      <c r="I679" s="11"/>
      <c r="K679" s="12"/>
      <c r="L679" s="11"/>
      <c r="M679" s="9"/>
      <c r="N679" s="12"/>
      <c r="O679" s="11"/>
      <c r="P679" s="9"/>
      <c r="Q679" s="11"/>
      <c r="R679" s="1"/>
      <c r="S679" s="12"/>
      <c r="T679" s="11"/>
    </row>
    <row r="680" spans="5:20">
      <c r="E680" s="9"/>
      <c r="F680" s="10"/>
      <c r="G680" s="9"/>
      <c r="H680" s="9"/>
      <c r="I680" s="11"/>
      <c r="K680" s="12"/>
      <c r="L680" s="11"/>
      <c r="M680" s="9"/>
      <c r="N680" s="12"/>
      <c r="O680" s="11"/>
      <c r="P680" s="9"/>
      <c r="Q680" s="11"/>
      <c r="R680" s="1"/>
      <c r="S680" s="12"/>
      <c r="T680" s="11"/>
    </row>
    <row r="681" spans="5:20">
      <c r="E681" s="9"/>
      <c r="F681" s="10"/>
      <c r="G681" s="9"/>
      <c r="H681" s="9"/>
      <c r="I681" s="11"/>
      <c r="K681" s="12"/>
      <c r="L681" s="11"/>
      <c r="M681" s="9"/>
      <c r="N681" s="12"/>
      <c r="O681" s="11"/>
      <c r="P681" s="9"/>
      <c r="Q681" s="11"/>
      <c r="R681" s="1"/>
      <c r="S681" s="12"/>
      <c r="T681" s="11"/>
    </row>
    <row r="682" spans="5:20">
      <c r="E682" s="9"/>
      <c r="F682" s="10"/>
      <c r="G682" s="9"/>
      <c r="H682" s="9"/>
      <c r="I682" s="11"/>
      <c r="K682" s="12"/>
      <c r="L682" s="11"/>
      <c r="M682" s="9"/>
      <c r="N682" s="12"/>
      <c r="O682" s="11"/>
      <c r="P682" s="9"/>
      <c r="Q682" s="11"/>
      <c r="R682" s="1"/>
      <c r="S682" s="12"/>
      <c r="T682" s="11"/>
    </row>
    <row r="683" spans="5:20">
      <c r="E683" s="9"/>
      <c r="F683" s="10"/>
      <c r="G683" s="9"/>
      <c r="H683" s="9"/>
      <c r="I683" s="11"/>
      <c r="K683" s="12"/>
      <c r="L683" s="11"/>
      <c r="M683" s="9"/>
      <c r="N683" s="12"/>
      <c r="O683" s="11"/>
      <c r="P683" s="9"/>
      <c r="Q683" s="11"/>
      <c r="R683" s="1"/>
      <c r="S683" s="12"/>
      <c r="T683" s="11"/>
    </row>
    <row r="684" spans="5:20">
      <c r="E684" s="9"/>
      <c r="F684" s="10"/>
      <c r="G684" s="9"/>
      <c r="H684" s="9"/>
      <c r="I684" s="11"/>
      <c r="K684" s="12"/>
      <c r="L684" s="11"/>
      <c r="M684" s="9"/>
      <c r="N684" s="12"/>
      <c r="O684" s="11"/>
      <c r="P684" s="9"/>
      <c r="Q684" s="11"/>
      <c r="R684" s="1"/>
      <c r="S684" s="12"/>
      <c r="T684" s="11"/>
    </row>
    <row r="685" spans="5:20">
      <c r="E685" s="9"/>
      <c r="F685" s="10"/>
      <c r="G685" s="9"/>
      <c r="H685" s="9"/>
      <c r="I685" s="11"/>
      <c r="K685" s="12"/>
      <c r="L685" s="11"/>
      <c r="M685" s="9"/>
      <c r="N685" s="12"/>
      <c r="O685" s="11"/>
      <c r="P685" s="9"/>
      <c r="Q685" s="11"/>
      <c r="R685" s="1"/>
      <c r="S685" s="12"/>
      <c r="T685" s="11"/>
    </row>
    <row r="686" spans="5:20">
      <c r="E686" s="9"/>
      <c r="F686" s="10"/>
      <c r="G686" s="9"/>
      <c r="H686" s="9"/>
      <c r="I686" s="11"/>
      <c r="K686" s="12"/>
      <c r="L686" s="11"/>
      <c r="M686" s="9"/>
      <c r="N686" s="12"/>
      <c r="O686" s="11"/>
      <c r="P686" s="9"/>
      <c r="Q686" s="11"/>
      <c r="R686" s="1"/>
      <c r="S686" s="12"/>
      <c r="T686" s="11"/>
    </row>
    <row r="687" spans="5:20">
      <c r="E687" s="9"/>
      <c r="F687" s="10"/>
      <c r="G687" s="9"/>
      <c r="H687" s="9"/>
      <c r="I687" s="11"/>
      <c r="K687" s="12"/>
      <c r="L687" s="11"/>
      <c r="M687" s="9"/>
      <c r="N687" s="12"/>
      <c r="O687" s="11"/>
      <c r="P687" s="9"/>
      <c r="Q687" s="11"/>
      <c r="R687" s="1"/>
      <c r="S687" s="12"/>
      <c r="T687" s="11"/>
    </row>
    <row r="688" spans="5:20">
      <c r="E688" s="9"/>
      <c r="F688" s="10"/>
      <c r="G688" s="9"/>
      <c r="H688" s="9"/>
      <c r="I688" s="11"/>
      <c r="K688" s="12"/>
      <c r="L688" s="11"/>
      <c r="M688" s="9"/>
      <c r="N688" s="12"/>
      <c r="O688" s="11"/>
      <c r="P688" s="9"/>
      <c r="Q688" s="11"/>
      <c r="R688" s="1"/>
      <c r="S688" s="12"/>
      <c r="T688" s="11"/>
    </row>
    <row r="689" spans="5:20">
      <c r="E689" s="9"/>
      <c r="F689" s="10"/>
      <c r="G689" s="9"/>
      <c r="H689" s="9"/>
      <c r="I689" s="11"/>
      <c r="K689" s="12"/>
      <c r="L689" s="11"/>
      <c r="M689" s="9"/>
      <c r="N689" s="12"/>
      <c r="O689" s="11"/>
      <c r="P689" s="9"/>
      <c r="Q689" s="11"/>
      <c r="R689" s="1"/>
      <c r="S689" s="12"/>
      <c r="T689" s="11"/>
    </row>
    <row r="690" spans="5:20">
      <c r="E690" s="9"/>
      <c r="F690" s="10"/>
      <c r="G690" s="9"/>
      <c r="H690" s="9"/>
      <c r="I690" s="11"/>
      <c r="K690" s="12"/>
      <c r="L690" s="11"/>
      <c r="M690" s="9"/>
      <c r="N690" s="12"/>
      <c r="O690" s="11"/>
      <c r="P690" s="9"/>
      <c r="Q690" s="11"/>
      <c r="R690" s="1"/>
      <c r="S690" s="12"/>
      <c r="T690" s="11"/>
    </row>
    <row r="691" spans="5:20">
      <c r="E691" s="9"/>
      <c r="F691" s="10"/>
      <c r="G691" s="9"/>
      <c r="H691" s="9"/>
      <c r="I691" s="11"/>
      <c r="K691" s="12"/>
      <c r="L691" s="11"/>
      <c r="M691" s="9"/>
      <c r="N691" s="12"/>
      <c r="O691" s="11"/>
      <c r="P691" s="9"/>
      <c r="Q691" s="11"/>
      <c r="R691" s="1"/>
      <c r="S691" s="12"/>
      <c r="T691" s="11"/>
    </row>
    <row r="692" spans="5:20">
      <c r="E692" s="9"/>
      <c r="F692" s="10"/>
      <c r="G692" s="9"/>
      <c r="H692" s="9"/>
      <c r="I692" s="11"/>
      <c r="K692" s="12"/>
      <c r="L692" s="11"/>
      <c r="M692" s="9"/>
      <c r="N692" s="12"/>
      <c r="O692" s="11"/>
      <c r="P692" s="9"/>
      <c r="Q692" s="11"/>
      <c r="R692" s="1"/>
      <c r="S692" s="12"/>
      <c r="T692" s="11"/>
    </row>
    <row r="693" spans="5:20">
      <c r="E693" s="9"/>
      <c r="F693" s="10"/>
      <c r="G693" s="9"/>
      <c r="H693" s="9"/>
      <c r="I693" s="11"/>
      <c r="K693" s="12"/>
      <c r="L693" s="11"/>
      <c r="M693" s="9"/>
      <c r="N693" s="12"/>
      <c r="O693" s="11"/>
      <c r="P693" s="9"/>
      <c r="Q693" s="11"/>
      <c r="R693" s="1"/>
      <c r="S693" s="12"/>
      <c r="T693" s="11"/>
    </row>
    <row r="694" spans="5:20">
      <c r="E694" s="9"/>
      <c r="F694" s="10"/>
      <c r="G694" s="9"/>
      <c r="H694" s="9"/>
      <c r="I694" s="11"/>
      <c r="K694" s="12"/>
      <c r="L694" s="11"/>
      <c r="M694" s="9"/>
      <c r="N694" s="12"/>
      <c r="O694" s="11"/>
      <c r="P694" s="9"/>
      <c r="Q694" s="11"/>
      <c r="R694" s="1"/>
      <c r="S694" s="12"/>
      <c r="T694" s="11"/>
    </row>
    <row r="695" spans="5:20">
      <c r="E695" s="9"/>
      <c r="F695" s="10"/>
      <c r="G695" s="9"/>
      <c r="H695" s="9"/>
      <c r="I695" s="11"/>
      <c r="K695" s="12"/>
      <c r="L695" s="11"/>
      <c r="M695" s="9"/>
      <c r="N695" s="12"/>
      <c r="O695" s="11"/>
      <c r="P695" s="9"/>
      <c r="Q695" s="11"/>
      <c r="R695" s="1"/>
      <c r="S695" s="12"/>
      <c r="T695" s="11"/>
    </row>
    <row r="696" spans="5:20">
      <c r="E696" s="9"/>
      <c r="F696" s="10"/>
      <c r="G696" s="9"/>
      <c r="H696" s="9"/>
      <c r="I696" s="11"/>
      <c r="K696" s="12"/>
      <c r="L696" s="11"/>
      <c r="M696" s="9"/>
      <c r="N696" s="12"/>
      <c r="O696" s="11"/>
      <c r="P696" s="9"/>
      <c r="Q696" s="11"/>
      <c r="R696" s="1"/>
      <c r="S696" s="12"/>
      <c r="T696" s="11"/>
    </row>
    <row r="697" spans="5:20">
      <c r="E697" s="9"/>
      <c r="F697" s="10"/>
      <c r="G697" s="9"/>
      <c r="H697" s="9"/>
      <c r="I697" s="11"/>
      <c r="K697" s="12"/>
      <c r="L697" s="11"/>
      <c r="M697" s="9"/>
      <c r="N697" s="12"/>
      <c r="O697" s="11"/>
      <c r="P697" s="9"/>
      <c r="Q697" s="11"/>
      <c r="R697" s="1"/>
      <c r="S697" s="12"/>
      <c r="T697" s="11"/>
    </row>
    <row r="698" spans="5:20">
      <c r="E698" s="9"/>
      <c r="F698" s="10"/>
      <c r="G698" s="9"/>
      <c r="H698" s="9"/>
      <c r="I698" s="11"/>
      <c r="K698" s="12"/>
      <c r="L698" s="11"/>
      <c r="M698" s="9"/>
      <c r="N698" s="12"/>
      <c r="O698" s="11"/>
      <c r="P698" s="9"/>
      <c r="Q698" s="11"/>
      <c r="R698" s="1"/>
      <c r="S698" s="12"/>
      <c r="T698" s="11"/>
    </row>
    <row r="699" spans="5:20">
      <c r="E699" s="9"/>
      <c r="F699" s="10"/>
      <c r="G699" s="9"/>
      <c r="H699" s="9"/>
      <c r="I699" s="11"/>
      <c r="K699" s="12"/>
      <c r="L699" s="11"/>
      <c r="M699" s="9"/>
      <c r="N699" s="12"/>
      <c r="O699" s="11"/>
      <c r="P699" s="9"/>
      <c r="Q699" s="11"/>
      <c r="R699" s="1"/>
      <c r="S699" s="12"/>
      <c r="T699" s="11"/>
    </row>
    <row r="700" spans="5:20">
      <c r="E700" s="9"/>
      <c r="F700" s="10"/>
      <c r="G700" s="9"/>
      <c r="H700" s="9"/>
      <c r="I700" s="11"/>
      <c r="K700" s="12"/>
      <c r="L700" s="11"/>
      <c r="M700" s="9"/>
      <c r="N700" s="12"/>
      <c r="O700" s="11"/>
      <c r="P700" s="9"/>
      <c r="Q700" s="11"/>
      <c r="R700" s="1"/>
      <c r="S700" s="12"/>
      <c r="T700" s="11"/>
    </row>
    <row r="701" spans="5:20">
      <c r="E701" s="9"/>
      <c r="F701" s="10"/>
      <c r="G701" s="9"/>
      <c r="H701" s="9"/>
      <c r="I701" s="11"/>
      <c r="K701" s="12"/>
      <c r="L701" s="11"/>
      <c r="M701" s="9"/>
      <c r="N701" s="12"/>
      <c r="O701" s="11"/>
      <c r="P701" s="9"/>
      <c r="Q701" s="11"/>
      <c r="R701" s="1"/>
      <c r="S701" s="12"/>
      <c r="T701" s="11"/>
    </row>
    <row r="702" spans="5:20">
      <c r="E702" s="9"/>
      <c r="F702" s="10"/>
      <c r="G702" s="9"/>
      <c r="H702" s="9"/>
      <c r="I702" s="11"/>
      <c r="K702" s="12"/>
      <c r="L702" s="11"/>
      <c r="M702" s="9"/>
      <c r="N702" s="12"/>
      <c r="O702" s="11"/>
      <c r="P702" s="9"/>
      <c r="Q702" s="11"/>
      <c r="R702" s="1"/>
      <c r="S702" s="12"/>
      <c r="T702" s="11"/>
    </row>
    <row r="703" spans="5:20">
      <c r="E703" s="9"/>
      <c r="F703" s="10"/>
      <c r="G703" s="9"/>
      <c r="H703" s="9"/>
      <c r="I703" s="11"/>
      <c r="K703" s="12"/>
      <c r="L703" s="11"/>
      <c r="M703" s="9"/>
      <c r="N703" s="12"/>
      <c r="O703" s="11"/>
      <c r="P703" s="9"/>
      <c r="Q703" s="11"/>
      <c r="R703" s="1"/>
      <c r="S703" s="12"/>
      <c r="T703" s="11"/>
    </row>
    <row r="704" spans="5:20">
      <c r="E704" s="9"/>
      <c r="F704" s="10"/>
      <c r="G704" s="9"/>
      <c r="H704" s="9"/>
      <c r="I704" s="11"/>
      <c r="K704" s="12"/>
      <c r="L704" s="11"/>
      <c r="M704" s="9"/>
      <c r="N704" s="12"/>
      <c r="O704" s="11"/>
      <c r="P704" s="9"/>
      <c r="Q704" s="11"/>
      <c r="R704" s="1"/>
      <c r="S704" s="12"/>
      <c r="T704" s="11"/>
    </row>
    <row r="705" spans="5:20">
      <c r="E705" s="9"/>
      <c r="F705" s="10"/>
      <c r="G705" s="9"/>
      <c r="H705" s="9"/>
      <c r="I705" s="11"/>
      <c r="K705" s="12"/>
      <c r="L705" s="11"/>
      <c r="M705" s="9"/>
      <c r="N705" s="12"/>
      <c r="O705" s="11"/>
      <c r="P705" s="9"/>
      <c r="Q705" s="11"/>
      <c r="R705" s="1"/>
      <c r="S705" s="12"/>
      <c r="T705" s="11"/>
    </row>
    <row r="706" spans="5:20">
      <c r="E706" s="9"/>
      <c r="F706" s="10"/>
      <c r="G706" s="9"/>
      <c r="H706" s="9"/>
      <c r="I706" s="11"/>
      <c r="K706" s="12"/>
      <c r="L706" s="11"/>
      <c r="M706" s="9"/>
      <c r="N706" s="12"/>
      <c r="O706" s="11"/>
      <c r="P706" s="9"/>
      <c r="Q706" s="11"/>
      <c r="R706" s="1"/>
      <c r="S706" s="12"/>
      <c r="T706" s="11"/>
    </row>
    <row r="707" spans="5:20">
      <c r="E707" s="9"/>
      <c r="F707" s="10"/>
      <c r="G707" s="9"/>
      <c r="H707" s="9"/>
      <c r="I707" s="11"/>
      <c r="K707" s="12"/>
      <c r="L707" s="11"/>
      <c r="M707" s="9"/>
      <c r="N707" s="12"/>
      <c r="O707" s="11"/>
      <c r="P707" s="9"/>
      <c r="Q707" s="11"/>
      <c r="R707" s="1"/>
      <c r="S707" s="12"/>
      <c r="T707" s="11"/>
    </row>
    <row r="708" spans="5:20">
      <c r="E708" s="9"/>
      <c r="F708" s="10"/>
      <c r="G708" s="9"/>
      <c r="H708" s="9"/>
      <c r="I708" s="11"/>
      <c r="K708" s="12"/>
      <c r="L708" s="11"/>
      <c r="M708" s="9"/>
      <c r="N708" s="12"/>
      <c r="O708" s="11"/>
      <c r="P708" s="9"/>
      <c r="Q708" s="11"/>
      <c r="R708" s="1"/>
      <c r="S708" s="12"/>
      <c r="T708" s="11"/>
    </row>
    <row r="709" spans="5:20">
      <c r="E709" s="9"/>
      <c r="F709" s="10"/>
      <c r="G709" s="9"/>
      <c r="H709" s="9"/>
      <c r="I709" s="11"/>
      <c r="K709" s="12"/>
      <c r="L709" s="11"/>
      <c r="M709" s="9"/>
      <c r="N709" s="12"/>
      <c r="O709" s="11"/>
      <c r="P709" s="9"/>
      <c r="Q709" s="11"/>
      <c r="R709" s="1"/>
      <c r="S709" s="12"/>
      <c r="T709" s="11"/>
    </row>
    <row r="710" spans="5:20">
      <c r="E710" s="9"/>
      <c r="F710" s="10"/>
      <c r="G710" s="9"/>
      <c r="H710" s="9"/>
      <c r="I710" s="11"/>
      <c r="K710" s="12"/>
      <c r="L710" s="11"/>
      <c r="M710" s="9"/>
      <c r="N710" s="12"/>
      <c r="O710" s="11"/>
      <c r="P710" s="9"/>
      <c r="Q710" s="11"/>
      <c r="R710" s="1"/>
      <c r="S710" s="12"/>
      <c r="T710" s="11"/>
    </row>
    <row r="711" spans="5:20">
      <c r="E711" s="9"/>
      <c r="F711" s="10"/>
      <c r="G711" s="9"/>
      <c r="H711" s="9"/>
      <c r="I711" s="11"/>
      <c r="K711" s="12"/>
      <c r="L711" s="11"/>
      <c r="M711" s="9"/>
      <c r="N711" s="12"/>
      <c r="O711" s="11"/>
      <c r="P711" s="9"/>
      <c r="Q711" s="11"/>
      <c r="R711" s="1"/>
      <c r="S711" s="12"/>
      <c r="T711" s="11"/>
    </row>
    <row r="712" spans="5:20">
      <c r="E712" s="9"/>
      <c r="F712" s="10"/>
      <c r="G712" s="9"/>
      <c r="H712" s="9"/>
      <c r="I712" s="11"/>
      <c r="K712" s="12"/>
      <c r="L712" s="11"/>
      <c r="M712" s="9"/>
      <c r="N712" s="12"/>
      <c r="O712" s="11"/>
      <c r="P712" s="9"/>
      <c r="Q712" s="11"/>
      <c r="R712" s="1"/>
      <c r="S712" s="12"/>
      <c r="T712" s="11"/>
    </row>
    <row r="713" spans="5:20">
      <c r="E713" s="9"/>
      <c r="F713" s="10"/>
      <c r="G713" s="9"/>
      <c r="H713" s="9"/>
      <c r="I713" s="11"/>
      <c r="K713" s="12"/>
      <c r="L713" s="11"/>
      <c r="M713" s="9"/>
      <c r="N713" s="12"/>
      <c r="O713" s="11"/>
      <c r="P713" s="9"/>
      <c r="Q713" s="11"/>
      <c r="R713" s="1"/>
      <c r="S713" s="12"/>
      <c r="T713" s="11"/>
    </row>
    <row r="714" spans="5:20">
      <c r="E714" s="9"/>
      <c r="F714" s="10"/>
      <c r="G714" s="9"/>
      <c r="H714" s="9"/>
      <c r="I714" s="11"/>
      <c r="K714" s="12"/>
      <c r="L714" s="11"/>
      <c r="M714" s="9"/>
      <c r="N714" s="12"/>
      <c r="O714" s="11"/>
      <c r="P714" s="9"/>
      <c r="Q714" s="11"/>
      <c r="R714" s="1"/>
      <c r="S714" s="12"/>
      <c r="T714" s="11"/>
    </row>
    <row r="715" spans="5:20">
      <c r="E715" s="9"/>
      <c r="F715" s="10"/>
      <c r="G715" s="9"/>
      <c r="H715" s="9"/>
      <c r="I715" s="11"/>
      <c r="K715" s="12"/>
      <c r="L715" s="11"/>
      <c r="M715" s="9"/>
      <c r="N715" s="12"/>
      <c r="O715" s="11"/>
      <c r="P715" s="9"/>
      <c r="Q715" s="11"/>
      <c r="R715" s="1"/>
      <c r="S715" s="12"/>
      <c r="T715" s="11"/>
    </row>
    <row r="716" spans="5:20">
      <c r="E716" s="9"/>
      <c r="F716" s="10"/>
      <c r="G716" s="9"/>
      <c r="H716" s="9"/>
      <c r="I716" s="11"/>
      <c r="K716" s="12"/>
      <c r="L716" s="11"/>
      <c r="M716" s="9"/>
      <c r="N716" s="12"/>
      <c r="O716" s="11"/>
      <c r="P716" s="9"/>
      <c r="Q716" s="11"/>
      <c r="R716" s="1"/>
      <c r="S716" s="12"/>
      <c r="T716" s="11"/>
    </row>
    <row r="717" spans="5:20">
      <c r="E717" s="9"/>
      <c r="F717" s="10"/>
      <c r="G717" s="9"/>
      <c r="H717" s="9"/>
      <c r="I717" s="11"/>
      <c r="K717" s="12"/>
      <c r="L717" s="11"/>
      <c r="M717" s="9"/>
      <c r="N717" s="12"/>
      <c r="O717" s="11"/>
      <c r="P717" s="9"/>
      <c r="Q717" s="11"/>
      <c r="R717" s="1"/>
      <c r="S717" s="12"/>
      <c r="T717" s="11"/>
    </row>
    <row r="718" spans="5:20">
      <c r="E718" s="9"/>
      <c r="F718" s="10"/>
      <c r="G718" s="9"/>
      <c r="H718" s="9"/>
      <c r="I718" s="11"/>
      <c r="K718" s="12"/>
      <c r="L718" s="11"/>
      <c r="M718" s="9"/>
      <c r="N718" s="12"/>
      <c r="O718" s="11"/>
      <c r="P718" s="9"/>
      <c r="Q718" s="11"/>
      <c r="R718" s="1"/>
      <c r="S718" s="12"/>
      <c r="T718" s="11"/>
    </row>
    <row r="719" spans="5:20">
      <c r="E719" s="9"/>
      <c r="F719" s="10"/>
      <c r="G719" s="9"/>
      <c r="H719" s="9"/>
      <c r="I719" s="11"/>
      <c r="K719" s="12"/>
      <c r="L719" s="11"/>
      <c r="M719" s="9"/>
      <c r="N719" s="12"/>
      <c r="O719" s="11"/>
      <c r="P719" s="9"/>
      <c r="Q719" s="11"/>
      <c r="R719" s="1"/>
      <c r="S719" s="12"/>
      <c r="T719" s="11"/>
    </row>
    <row r="720" spans="5:20">
      <c r="E720" s="9"/>
      <c r="F720" s="10"/>
      <c r="G720" s="9"/>
      <c r="H720" s="9"/>
      <c r="I720" s="11"/>
      <c r="K720" s="12"/>
      <c r="L720" s="11"/>
      <c r="M720" s="9"/>
      <c r="N720" s="12"/>
      <c r="O720" s="11"/>
      <c r="P720" s="9"/>
      <c r="Q720" s="11"/>
      <c r="R720" s="1"/>
      <c r="S720" s="12"/>
      <c r="T720" s="11"/>
    </row>
    <row r="721" spans="5:20">
      <c r="E721" s="9"/>
      <c r="F721" s="10"/>
      <c r="G721" s="9"/>
      <c r="H721" s="9"/>
      <c r="I721" s="11"/>
      <c r="K721" s="12"/>
      <c r="L721" s="11"/>
      <c r="M721" s="9"/>
      <c r="N721" s="12"/>
      <c r="O721" s="11"/>
      <c r="P721" s="9"/>
      <c r="Q721" s="11"/>
      <c r="R721" s="1"/>
      <c r="S721" s="12"/>
      <c r="T721" s="11"/>
    </row>
    <row r="722" spans="5:20">
      <c r="E722" s="9"/>
      <c r="F722" s="10"/>
      <c r="G722" s="9"/>
      <c r="H722" s="9"/>
      <c r="I722" s="11"/>
      <c r="K722" s="12"/>
      <c r="L722" s="11"/>
      <c r="M722" s="9"/>
      <c r="N722" s="12"/>
      <c r="O722" s="11"/>
      <c r="P722" s="9"/>
      <c r="Q722" s="11"/>
      <c r="R722" s="1"/>
      <c r="S722" s="12"/>
      <c r="T722" s="11"/>
    </row>
    <row r="723" spans="5:20">
      <c r="E723" s="9"/>
      <c r="F723" s="10"/>
      <c r="G723" s="9"/>
      <c r="H723" s="9"/>
      <c r="I723" s="11"/>
      <c r="K723" s="12"/>
      <c r="L723" s="11"/>
      <c r="M723" s="9"/>
      <c r="N723" s="12"/>
      <c r="O723" s="11"/>
      <c r="P723" s="9"/>
      <c r="Q723" s="11"/>
      <c r="R723" s="1"/>
      <c r="S723" s="12"/>
      <c r="T723" s="11"/>
    </row>
    <row r="724" spans="5:20">
      <c r="E724" s="9"/>
      <c r="F724" s="10"/>
      <c r="G724" s="9"/>
      <c r="H724" s="9"/>
      <c r="I724" s="11"/>
      <c r="K724" s="12"/>
      <c r="L724" s="11"/>
      <c r="M724" s="9"/>
      <c r="N724" s="12"/>
      <c r="O724" s="11"/>
      <c r="P724" s="9"/>
      <c r="Q724" s="11"/>
      <c r="R724" s="1"/>
      <c r="S724" s="12"/>
      <c r="T724" s="11"/>
    </row>
    <row r="725" spans="5:20">
      <c r="E725" s="9"/>
      <c r="F725" s="10"/>
      <c r="G725" s="9"/>
      <c r="H725" s="9"/>
      <c r="I725" s="11"/>
      <c r="K725" s="12"/>
      <c r="L725" s="11"/>
      <c r="M725" s="9"/>
      <c r="N725" s="12"/>
      <c r="O725" s="11"/>
      <c r="P725" s="9"/>
      <c r="Q725" s="11"/>
      <c r="R725" s="1"/>
      <c r="S725" s="12"/>
      <c r="T725" s="11"/>
    </row>
    <row r="726" spans="5:20">
      <c r="E726" s="9"/>
      <c r="F726" s="10"/>
      <c r="G726" s="9"/>
      <c r="H726" s="9"/>
      <c r="I726" s="11"/>
      <c r="K726" s="12"/>
      <c r="L726" s="11"/>
      <c r="M726" s="9"/>
      <c r="N726" s="12"/>
      <c r="O726" s="11"/>
      <c r="P726" s="9"/>
      <c r="Q726" s="11"/>
      <c r="R726" s="1"/>
      <c r="S726" s="12"/>
      <c r="T726" s="11"/>
    </row>
    <row r="727" spans="5:20">
      <c r="E727" s="9"/>
      <c r="F727" s="10"/>
      <c r="G727" s="9"/>
      <c r="H727" s="9"/>
      <c r="I727" s="11"/>
      <c r="K727" s="12"/>
      <c r="L727" s="11"/>
      <c r="M727" s="9"/>
      <c r="N727" s="12"/>
      <c r="O727" s="11"/>
      <c r="P727" s="9"/>
      <c r="Q727" s="11"/>
      <c r="R727" s="1"/>
      <c r="S727" s="12"/>
      <c r="T727" s="11"/>
    </row>
    <row r="728" spans="5:20">
      <c r="E728" s="9"/>
      <c r="F728" s="10"/>
      <c r="G728" s="9"/>
      <c r="H728" s="9"/>
      <c r="I728" s="11"/>
      <c r="K728" s="12"/>
      <c r="L728" s="11"/>
      <c r="M728" s="9"/>
      <c r="N728" s="12"/>
      <c r="O728" s="11"/>
      <c r="P728" s="9"/>
      <c r="Q728" s="11"/>
      <c r="R728" s="1"/>
      <c r="S728" s="12"/>
      <c r="T728" s="11"/>
    </row>
    <row r="729" spans="5:20">
      <c r="E729" s="9"/>
      <c r="F729" s="10"/>
      <c r="G729" s="9"/>
      <c r="H729" s="9"/>
      <c r="I729" s="11"/>
      <c r="K729" s="12"/>
      <c r="L729" s="11"/>
      <c r="M729" s="9"/>
      <c r="N729" s="12"/>
      <c r="O729" s="11"/>
      <c r="P729" s="9"/>
      <c r="Q729" s="11"/>
      <c r="R729" s="1"/>
      <c r="S729" s="12"/>
      <c r="T729" s="11"/>
    </row>
    <row r="730" spans="5:20">
      <c r="E730" s="9"/>
      <c r="F730" s="10"/>
      <c r="G730" s="9"/>
      <c r="H730" s="9"/>
      <c r="I730" s="11"/>
      <c r="K730" s="12"/>
      <c r="L730" s="11"/>
      <c r="M730" s="9"/>
      <c r="N730" s="12"/>
      <c r="O730" s="11"/>
      <c r="P730" s="9"/>
      <c r="Q730" s="11"/>
      <c r="R730" s="1"/>
      <c r="S730" s="12"/>
      <c r="T730" s="11"/>
    </row>
    <row r="731" spans="5:20">
      <c r="E731" s="9"/>
      <c r="F731" s="10"/>
      <c r="G731" s="9"/>
      <c r="H731" s="9"/>
      <c r="I731" s="11"/>
      <c r="K731" s="12"/>
      <c r="L731" s="11"/>
      <c r="M731" s="9"/>
      <c r="N731" s="12"/>
      <c r="O731" s="11"/>
      <c r="P731" s="9"/>
      <c r="Q731" s="11"/>
      <c r="R731" s="1"/>
      <c r="S731" s="12"/>
      <c r="T731" s="11"/>
    </row>
    <row r="732" spans="5:20">
      <c r="E732" s="9"/>
      <c r="F732" s="10"/>
      <c r="G732" s="9"/>
      <c r="H732" s="9"/>
      <c r="I732" s="11"/>
      <c r="K732" s="12"/>
      <c r="L732" s="11"/>
      <c r="M732" s="9"/>
      <c r="N732" s="12"/>
      <c r="O732" s="11"/>
      <c r="P732" s="9"/>
      <c r="Q732" s="11"/>
      <c r="R732" s="1"/>
      <c r="S732" s="12"/>
      <c r="T732" s="11"/>
    </row>
    <row r="733" spans="5:20">
      <c r="E733" s="9"/>
      <c r="F733" s="10"/>
      <c r="G733" s="9"/>
      <c r="H733" s="9"/>
      <c r="I733" s="11"/>
      <c r="K733" s="12"/>
      <c r="L733" s="11"/>
      <c r="M733" s="9"/>
      <c r="N733" s="12"/>
      <c r="O733" s="11"/>
      <c r="P733" s="9"/>
      <c r="Q733" s="11"/>
      <c r="R733" s="1"/>
      <c r="S733" s="12"/>
      <c r="T733" s="11"/>
    </row>
    <row r="734" spans="5:20">
      <c r="E734" s="9"/>
      <c r="F734" s="10"/>
      <c r="G734" s="9"/>
      <c r="H734" s="9"/>
      <c r="I734" s="11"/>
      <c r="K734" s="12"/>
      <c r="L734" s="11"/>
      <c r="M734" s="9"/>
      <c r="N734" s="12"/>
      <c r="O734" s="11"/>
      <c r="P734" s="9"/>
      <c r="Q734" s="11"/>
      <c r="R734" s="1"/>
      <c r="S734" s="12"/>
      <c r="T734" s="11"/>
    </row>
    <row r="735" spans="5:20">
      <c r="E735" s="9"/>
      <c r="F735" s="10"/>
      <c r="G735" s="9"/>
      <c r="H735" s="9"/>
      <c r="I735" s="11"/>
      <c r="K735" s="12"/>
      <c r="L735" s="11"/>
      <c r="M735" s="9"/>
      <c r="N735" s="12"/>
      <c r="O735" s="11"/>
      <c r="P735" s="9"/>
      <c r="Q735" s="11"/>
      <c r="R735" s="1"/>
      <c r="S735" s="12"/>
      <c r="T735" s="11"/>
    </row>
    <row r="736" spans="5:20">
      <c r="E736" s="9"/>
      <c r="F736" s="10"/>
      <c r="G736" s="9"/>
      <c r="H736" s="9"/>
      <c r="I736" s="11"/>
      <c r="K736" s="12"/>
      <c r="L736" s="11"/>
      <c r="M736" s="9"/>
      <c r="N736" s="12"/>
      <c r="O736" s="11"/>
      <c r="P736" s="9"/>
      <c r="Q736" s="11"/>
      <c r="R736" s="1"/>
      <c r="S736" s="12"/>
      <c r="T736" s="11"/>
    </row>
    <row r="737" spans="5:20">
      <c r="E737" s="9"/>
      <c r="F737" s="10"/>
      <c r="G737" s="9"/>
      <c r="H737" s="9"/>
      <c r="I737" s="11"/>
      <c r="K737" s="12"/>
      <c r="L737" s="11"/>
      <c r="M737" s="9"/>
      <c r="N737" s="12"/>
      <c r="O737" s="11"/>
      <c r="P737" s="9"/>
      <c r="Q737" s="11"/>
      <c r="R737" s="1"/>
      <c r="S737" s="12"/>
      <c r="T737" s="11"/>
    </row>
    <row r="738" spans="5:20">
      <c r="E738" s="9"/>
      <c r="F738" s="10"/>
      <c r="G738" s="9"/>
      <c r="H738" s="9"/>
      <c r="I738" s="11"/>
      <c r="K738" s="12"/>
      <c r="L738" s="11"/>
      <c r="M738" s="9"/>
      <c r="N738" s="12"/>
      <c r="O738" s="11"/>
      <c r="P738" s="9"/>
      <c r="Q738" s="11"/>
      <c r="R738" s="1"/>
      <c r="S738" s="12"/>
      <c r="T738" s="11"/>
    </row>
    <row r="739" spans="5:20">
      <c r="E739" s="9"/>
      <c r="F739" s="10"/>
      <c r="G739" s="9"/>
      <c r="H739" s="9"/>
      <c r="I739" s="11"/>
      <c r="K739" s="12"/>
      <c r="L739" s="11"/>
      <c r="M739" s="9"/>
      <c r="N739" s="12"/>
      <c r="O739" s="11"/>
      <c r="P739" s="9"/>
      <c r="Q739" s="11"/>
      <c r="R739" s="1"/>
      <c r="S739" s="12"/>
      <c r="T739" s="11"/>
    </row>
    <row r="740" spans="5:20">
      <c r="E740" s="9"/>
      <c r="F740" s="10"/>
      <c r="G740" s="9"/>
      <c r="H740" s="9"/>
      <c r="I740" s="11"/>
      <c r="K740" s="12"/>
      <c r="L740" s="11"/>
      <c r="M740" s="9"/>
      <c r="N740" s="12"/>
      <c r="O740" s="11"/>
      <c r="P740" s="9"/>
      <c r="Q740" s="11"/>
      <c r="R740" s="1"/>
      <c r="S740" s="12"/>
      <c r="T740" s="11"/>
    </row>
    <row r="741" spans="5:20">
      <c r="E741" s="9"/>
      <c r="F741" s="10"/>
      <c r="G741" s="9"/>
      <c r="H741" s="9"/>
      <c r="I741" s="11"/>
      <c r="K741" s="12"/>
      <c r="L741" s="11"/>
      <c r="M741" s="9"/>
      <c r="N741" s="12"/>
      <c r="O741" s="11"/>
      <c r="P741" s="9"/>
      <c r="Q741" s="11"/>
      <c r="R741" s="1"/>
      <c r="S741" s="12"/>
      <c r="T741" s="11"/>
    </row>
    <row r="742" spans="5:20">
      <c r="E742" s="9"/>
      <c r="F742" s="10"/>
      <c r="G742" s="9"/>
      <c r="H742" s="9"/>
      <c r="I742" s="11"/>
      <c r="K742" s="12"/>
      <c r="L742" s="11"/>
      <c r="M742" s="9"/>
      <c r="N742" s="12"/>
      <c r="O742" s="11"/>
      <c r="P742" s="9"/>
      <c r="Q742" s="11"/>
      <c r="R742" s="1"/>
      <c r="S742" s="12"/>
      <c r="T742" s="11"/>
    </row>
    <row r="743" spans="5:20">
      <c r="E743" s="9"/>
      <c r="F743" s="10"/>
      <c r="G743" s="9"/>
      <c r="H743" s="9"/>
      <c r="I743" s="11"/>
      <c r="K743" s="12"/>
      <c r="L743" s="11"/>
      <c r="M743" s="9"/>
      <c r="N743" s="12"/>
      <c r="O743" s="11"/>
      <c r="P743" s="9"/>
      <c r="Q743" s="11"/>
      <c r="R743" s="1"/>
      <c r="S743" s="12"/>
      <c r="T743" s="11"/>
    </row>
    <row r="744" spans="5:20">
      <c r="E744" s="9"/>
      <c r="F744" s="10"/>
      <c r="G744" s="9"/>
      <c r="H744" s="9"/>
      <c r="I744" s="11"/>
      <c r="K744" s="12"/>
      <c r="L744" s="11"/>
      <c r="M744" s="9"/>
      <c r="N744" s="12"/>
      <c r="O744" s="11"/>
      <c r="P744" s="9"/>
      <c r="Q744" s="11"/>
      <c r="R744" s="1"/>
      <c r="S744" s="12"/>
      <c r="T744" s="11"/>
    </row>
    <row r="745" spans="5:20">
      <c r="E745" s="9"/>
      <c r="F745" s="10"/>
      <c r="G745" s="9"/>
      <c r="H745" s="9"/>
      <c r="I745" s="11"/>
      <c r="K745" s="12"/>
      <c r="L745" s="11"/>
      <c r="M745" s="9"/>
      <c r="N745" s="12"/>
      <c r="O745" s="11"/>
      <c r="P745" s="9"/>
      <c r="Q745" s="11"/>
      <c r="R745" s="1"/>
      <c r="S745" s="12"/>
      <c r="T745" s="11"/>
    </row>
    <row r="746" spans="5:20">
      <c r="E746" s="9"/>
      <c r="F746" s="10"/>
      <c r="G746" s="9"/>
      <c r="H746" s="9"/>
      <c r="I746" s="11"/>
      <c r="K746" s="12"/>
      <c r="L746" s="11"/>
      <c r="M746" s="9"/>
      <c r="N746" s="12"/>
      <c r="O746" s="11"/>
      <c r="P746" s="9"/>
      <c r="Q746" s="11"/>
      <c r="R746" s="1"/>
      <c r="S746" s="12"/>
      <c r="T746" s="11"/>
    </row>
    <row r="747" spans="5:20">
      <c r="E747" s="9"/>
      <c r="F747" s="10"/>
      <c r="G747" s="9"/>
      <c r="H747" s="9"/>
      <c r="I747" s="11"/>
      <c r="K747" s="12"/>
      <c r="L747" s="11"/>
      <c r="M747" s="9"/>
      <c r="N747" s="12"/>
      <c r="O747" s="11"/>
      <c r="P747" s="9"/>
      <c r="Q747" s="11"/>
      <c r="R747" s="1"/>
      <c r="S747" s="12"/>
      <c r="T747" s="11"/>
    </row>
    <row r="748" spans="5:20">
      <c r="E748" s="9"/>
      <c r="F748" s="10"/>
      <c r="G748" s="9"/>
      <c r="H748" s="9"/>
      <c r="I748" s="11"/>
      <c r="K748" s="12"/>
      <c r="L748" s="11"/>
      <c r="M748" s="9"/>
      <c r="N748" s="12"/>
      <c r="O748" s="11"/>
      <c r="P748" s="9"/>
      <c r="Q748" s="11"/>
      <c r="R748" s="1"/>
      <c r="S748" s="12"/>
      <c r="T748" s="11"/>
    </row>
    <row r="749" spans="5:20">
      <c r="E749" s="9"/>
      <c r="F749" s="10"/>
      <c r="G749" s="9"/>
      <c r="H749" s="9"/>
      <c r="I749" s="11"/>
      <c r="K749" s="12"/>
      <c r="L749" s="11"/>
      <c r="M749" s="9"/>
      <c r="N749" s="12"/>
      <c r="O749" s="11"/>
      <c r="P749" s="9"/>
      <c r="Q749" s="11"/>
      <c r="R749" s="1"/>
      <c r="S749" s="12"/>
      <c r="T749" s="11"/>
    </row>
    <row r="750" spans="5:20">
      <c r="E750" s="9"/>
      <c r="F750" s="10"/>
      <c r="G750" s="9"/>
      <c r="H750" s="9"/>
      <c r="I750" s="11"/>
      <c r="K750" s="12"/>
      <c r="L750" s="11"/>
      <c r="M750" s="9"/>
      <c r="N750" s="12"/>
      <c r="O750" s="11"/>
      <c r="P750" s="9"/>
      <c r="Q750" s="11"/>
      <c r="R750" s="1"/>
      <c r="S750" s="12"/>
      <c r="T750" s="11"/>
    </row>
    <row r="751" spans="5:20">
      <c r="E751" s="9"/>
      <c r="F751" s="10"/>
      <c r="G751" s="9"/>
      <c r="H751" s="9"/>
      <c r="I751" s="11"/>
      <c r="K751" s="12"/>
      <c r="L751" s="11"/>
      <c r="M751" s="9"/>
      <c r="N751" s="12"/>
      <c r="O751" s="11"/>
      <c r="P751" s="9"/>
      <c r="Q751" s="11"/>
      <c r="R751" s="1"/>
      <c r="S751" s="12"/>
      <c r="T751" s="11"/>
    </row>
    <row r="752" spans="5:20">
      <c r="E752" s="9"/>
      <c r="F752" s="10"/>
      <c r="G752" s="9"/>
      <c r="H752" s="9"/>
      <c r="I752" s="11"/>
      <c r="K752" s="12"/>
      <c r="L752" s="11"/>
      <c r="M752" s="9"/>
      <c r="N752" s="12"/>
      <c r="O752" s="11"/>
      <c r="P752" s="9"/>
      <c r="Q752" s="11"/>
      <c r="R752" s="1"/>
      <c r="S752" s="12"/>
      <c r="T752" s="11"/>
    </row>
    <row r="753" spans="5:20">
      <c r="E753" s="9"/>
      <c r="F753" s="10"/>
      <c r="G753" s="9"/>
      <c r="H753" s="9"/>
      <c r="I753" s="11"/>
      <c r="K753" s="12"/>
      <c r="L753" s="11"/>
      <c r="M753" s="9"/>
      <c r="N753" s="12"/>
      <c r="O753" s="11"/>
      <c r="P753" s="9"/>
      <c r="Q753" s="11"/>
      <c r="R753" s="1"/>
      <c r="S753" s="12"/>
      <c r="T753" s="11"/>
    </row>
    <row r="754" spans="5:20">
      <c r="E754" s="9"/>
      <c r="F754" s="10"/>
      <c r="G754" s="9"/>
      <c r="H754" s="9"/>
      <c r="I754" s="11"/>
      <c r="K754" s="12"/>
      <c r="L754" s="11"/>
      <c r="M754" s="9"/>
      <c r="N754" s="12"/>
      <c r="O754" s="11"/>
      <c r="P754" s="9"/>
      <c r="Q754" s="11"/>
      <c r="R754" s="1"/>
      <c r="S754" s="12"/>
      <c r="T754" s="11"/>
    </row>
    <row r="755" spans="5:20">
      <c r="E755" s="9"/>
      <c r="F755" s="10"/>
      <c r="G755" s="9"/>
      <c r="H755" s="9"/>
      <c r="I755" s="11"/>
      <c r="K755" s="12"/>
      <c r="L755" s="11"/>
      <c r="M755" s="9"/>
      <c r="N755" s="12"/>
      <c r="O755" s="11"/>
      <c r="P755" s="9"/>
      <c r="Q755" s="11"/>
      <c r="R755" s="1"/>
      <c r="S755" s="12"/>
      <c r="T755" s="11"/>
    </row>
    <row r="756" spans="5:20">
      <c r="E756" s="9"/>
      <c r="F756" s="10"/>
      <c r="G756" s="9"/>
      <c r="H756" s="9"/>
      <c r="I756" s="11"/>
      <c r="K756" s="12"/>
      <c r="L756" s="11"/>
      <c r="M756" s="9"/>
      <c r="N756" s="12"/>
      <c r="O756" s="11"/>
      <c r="P756" s="9"/>
      <c r="Q756" s="11"/>
      <c r="R756" s="1"/>
      <c r="S756" s="12"/>
      <c r="T756" s="11"/>
    </row>
    <row r="757" spans="5:20">
      <c r="E757" s="9"/>
      <c r="F757" s="10"/>
      <c r="G757" s="9"/>
      <c r="H757" s="9"/>
      <c r="I757" s="11"/>
      <c r="K757" s="12"/>
      <c r="L757" s="11"/>
      <c r="M757" s="9"/>
      <c r="N757" s="12"/>
      <c r="O757" s="11"/>
      <c r="P757" s="9"/>
      <c r="Q757" s="11"/>
      <c r="R757" s="1"/>
      <c r="S757" s="12"/>
      <c r="T757" s="11"/>
    </row>
    <row r="758" spans="5:20">
      <c r="E758" s="9"/>
      <c r="F758" s="10"/>
      <c r="G758" s="9"/>
      <c r="H758" s="9"/>
      <c r="I758" s="11"/>
      <c r="K758" s="12"/>
      <c r="L758" s="11"/>
      <c r="M758" s="9"/>
      <c r="N758" s="12"/>
      <c r="O758" s="11"/>
      <c r="P758" s="9"/>
      <c r="Q758" s="11"/>
      <c r="R758" s="1"/>
      <c r="S758" s="12"/>
      <c r="T758" s="11"/>
    </row>
    <row r="759" spans="5:20">
      <c r="E759" s="9"/>
      <c r="F759" s="10"/>
      <c r="G759" s="9"/>
      <c r="H759" s="9"/>
      <c r="I759" s="11"/>
      <c r="K759" s="12"/>
      <c r="L759" s="11"/>
      <c r="M759" s="9"/>
      <c r="N759" s="12"/>
      <c r="O759" s="11"/>
      <c r="P759" s="9"/>
      <c r="Q759" s="11"/>
      <c r="R759" s="1"/>
      <c r="S759" s="12"/>
      <c r="T759" s="11"/>
    </row>
    <row r="760" spans="5:20">
      <c r="E760" s="9"/>
      <c r="F760" s="10"/>
      <c r="G760" s="9"/>
      <c r="H760" s="9"/>
      <c r="I760" s="11"/>
      <c r="K760" s="12"/>
      <c r="L760" s="11"/>
      <c r="M760" s="9"/>
      <c r="N760" s="12"/>
      <c r="O760" s="11"/>
      <c r="P760" s="9"/>
      <c r="Q760" s="11"/>
      <c r="R760" s="1"/>
      <c r="S760" s="12"/>
      <c r="T760" s="11"/>
    </row>
    <row r="761" spans="5:20">
      <c r="E761" s="9"/>
      <c r="F761" s="10"/>
      <c r="G761" s="9"/>
      <c r="H761" s="9"/>
      <c r="I761" s="11"/>
      <c r="K761" s="12"/>
      <c r="L761" s="11"/>
      <c r="M761" s="9"/>
      <c r="N761" s="12"/>
      <c r="O761" s="11"/>
      <c r="P761" s="9"/>
      <c r="Q761" s="11"/>
      <c r="R761" s="1"/>
      <c r="S761" s="12"/>
      <c r="T761" s="11"/>
    </row>
    <row r="762" spans="5:20">
      <c r="E762" s="9"/>
      <c r="F762" s="10"/>
      <c r="G762" s="9"/>
      <c r="H762" s="9"/>
      <c r="I762" s="11"/>
      <c r="K762" s="12"/>
      <c r="L762" s="11"/>
      <c r="M762" s="9"/>
      <c r="N762" s="12"/>
      <c r="O762" s="11"/>
      <c r="P762" s="9"/>
      <c r="Q762" s="11"/>
      <c r="R762" s="1"/>
      <c r="S762" s="12"/>
      <c r="T762" s="11"/>
    </row>
    <row r="763" spans="5:20">
      <c r="E763" s="9"/>
      <c r="F763" s="10"/>
      <c r="G763" s="9"/>
      <c r="H763" s="9"/>
      <c r="I763" s="11"/>
      <c r="K763" s="12"/>
      <c r="L763" s="11"/>
      <c r="M763" s="9"/>
      <c r="N763" s="12"/>
      <c r="O763" s="11"/>
      <c r="P763" s="9"/>
      <c r="Q763" s="11"/>
      <c r="R763" s="1"/>
      <c r="S763" s="12"/>
      <c r="T763" s="11"/>
    </row>
    <row r="764" spans="5:20">
      <c r="E764" s="9"/>
      <c r="F764" s="10"/>
      <c r="G764" s="9"/>
      <c r="H764" s="9"/>
      <c r="I764" s="11"/>
      <c r="K764" s="12"/>
      <c r="L764" s="11"/>
      <c r="M764" s="9"/>
      <c r="N764" s="12"/>
      <c r="O764" s="11"/>
      <c r="P764" s="9"/>
      <c r="Q764" s="11"/>
      <c r="R764" s="1"/>
      <c r="S764" s="12"/>
      <c r="T764" s="11"/>
    </row>
    <row r="765" spans="5:20">
      <c r="E765" s="9"/>
      <c r="F765" s="10"/>
      <c r="G765" s="9"/>
      <c r="H765" s="9"/>
      <c r="I765" s="11"/>
      <c r="K765" s="12"/>
      <c r="L765" s="11"/>
      <c r="M765" s="9"/>
      <c r="N765" s="12"/>
      <c r="O765" s="11"/>
      <c r="P765" s="9"/>
      <c r="Q765" s="11"/>
      <c r="R765" s="1"/>
      <c r="S765" s="12"/>
      <c r="T765" s="11"/>
    </row>
    <row r="766" spans="5:20">
      <c r="E766" s="9"/>
      <c r="F766" s="10"/>
      <c r="G766" s="9"/>
      <c r="H766" s="9"/>
      <c r="I766" s="11"/>
      <c r="K766" s="12"/>
      <c r="L766" s="11"/>
      <c r="M766" s="9"/>
      <c r="N766" s="12"/>
      <c r="O766" s="11"/>
      <c r="P766" s="9"/>
      <c r="Q766" s="11"/>
      <c r="R766" s="1"/>
      <c r="S766" s="12"/>
      <c r="T766" s="11"/>
    </row>
    <row r="767" spans="5:20">
      <c r="E767" s="9"/>
      <c r="F767" s="10"/>
      <c r="G767" s="9"/>
      <c r="H767" s="9"/>
      <c r="I767" s="11"/>
      <c r="K767" s="12"/>
      <c r="L767" s="11"/>
      <c r="M767" s="9"/>
      <c r="N767" s="12"/>
      <c r="O767" s="11"/>
      <c r="P767" s="9"/>
      <c r="Q767" s="11"/>
      <c r="R767" s="1"/>
      <c r="S767" s="12"/>
      <c r="T767" s="11"/>
    </row>
    <row r="768" spans="5:20">
      <c r="E768" s="9"/>
      <c r="F768" s="10"/>
      <c r="G768" s="9"/>
      <c r="H768" s="9"/>
      <c r="I768" s="11"/>
      <c r="K768" s="12"/>
      <c r="L768" s="11"/>
      <c r="M768" s="9"/>
      <c r="N768" s="12"/>
      <c r="O768" s="11"/>
      <c r="P768" s="9"/>
      <c r="Q768" s="11"/>
      <c r="R768" s="1"/>
      <c r="S768" s="12"/>
      <c r="T768" s="11"/>
    </row>
    <row r="769" spans="5:20">
      <c r="E769" s="9"/>
      <c r="F769" s="10"/>
      <c r="G769" s="9"/>
      <c r="H769" s="9"/>
      <c r="I769" s="11"/>
      <c r="K769" s="12"/>
      <c r="L769" s="11"/>
      <c r="M769" s="9"/>
      <c r="N769" s="12"/>
      <c r="O769" s="11"/>
      <c r="P769" s="9"/>
      <c r="Q769" s="11"/>
      <c r="R769" s="1"/>
      <c r="S769" s="12"/>
      <c r="T769" s="11"/>
    </row>
    <row r="770" spans="5:20">
      <c r="E770" s="9"/>
      <c r="F770" s="10"/>
      <c r="G770" s="9"/>
      <c r="H770" s="9"/>
      <c r="I770" s="11"/>
      <c r="K770" s="12"/>
      <c r="L770" s="11"/>
      <c r="M770" s="9"/>
      <c r="N770" s="12"/>
      <c r="O770" s="11"/>
      <c r="P770" s="9"/>
      <c r="Q770" s="11"/>
      <c r="R770" s="1"/>
      <c r="S770" s="12"/>
      <c r="T770" s="11"/>
    </row>
    <row r="771" spans="5:20">
      <c r="E771" s="9"/>
      <c r="F771" s="10"/>
      <c r="G771" s="9"/>
      <c r="H771" s="9"/>
      <c r="I771" s="11"/>
      <c r="K771" s="12"/>
      <c r="L771" s="11"/>
      <c r="M771" s="9"/>
      <c r="N771" s="12"/>
      <c r="O771" s="11"/>
      <c r="P771" s="9"/>
      <c r="Q771" s="11"/>
      <c r="R771" s="1"/>
      <c r="S771" s="12"/>
      <c r="T771" s="11"/>
    </row>
    <row r="772" spans="5:20">
      <c r="E772" s="9"/>
      <c r="F772" s="10"/>
      <c r="G772" s="9"/>
      <c r="H772" s="9"/>
      <c r="I772" s="11"/>
      <c r="K772" s="12"/>
      <c r="L772" s="11"/>
      <c r="M772" s="9"/>
      <c r="N772" s="12"/>
      <c r="O772" s="11"/>
      <c r="P772" s="9"/>
      <c r="Q772" s="11"/>
      <c r="R772" s="1"/>
      <c r="S772" s="12"/>
      <c r="T772" s="11"/>
    </row>
    <row r="773" spans="5:20">
      <c r="E773" s="9"/>
      <c r="F773" s="10"/>
      <c r="G773" s="9"/>
      <c r="H773" s="9"/>
      <c r="I773" s="11"/>
      <c r="K773" s="12"/>
      <c r="L773" s="11"/>
      <c r="M773" s="9"/>
      <c r="N773" s="12"/>
      <c r="O773" s="11"/>
      <c r="P773" s="9"/>
      <c r="Q773" s="11"/>
      <c r="R773" s="1"/>
      <c r="S773" s="12"/>
      <c r="T773" s="11"/>
    </row>
    <row r="774" spans="5:20">
      <c r="E774" s="9"/>
      <c r="F774" s="10"/>
      <c r="G774" s="9"/>
      <c r="H774" s="9"/>
      <c r="I774" s="11"/>
      <c r="K774" s="12"/>
      <c r="L774" s="11"/>
      <c r="M774" s="9"/>
      <c r="N774" s="12"/>
      <c r="O774" s="11"/>
      <c r="P774" s="9"/>
      <c r="Q774" s="11"/>
      <c r="R774" s="1"/>
      <c r="S774" s="12"/>
      <c r="T774" s="11"/>
    </row>
    <row r="775" spans="5:20">
      <c r="E775" s="9"/>
      <c r="F775" s="10"/>
      <c r="G775" s="9"/>
      <c r="H775" s="9"/>
      <c r="I775" s="11"/>
      <c r="K775" s="12"/>
      <c r="L775" s="11"/>
      <c r="M775" s="9"/>
      <c r="N775" s="12"/>
      <c r="O775" s="11"/>
      <c r="P775" s="9"/>
      <c r="Q775" s="11"/>
      <c r="R775" s="1"/>
      <c r="S775" s="12"/>
      <c r="T775" s="11"/>
    </row>
    <row r="776" spans="5:20">
      <c r="E776" s="9"/>
      <c r="F776" s="10"/>
      <c r="G776" s="9"/>
      <c r="H776" s="9"/>
      <c r="I776" s="11"/>
      <c r="K776" s="12"/>
      <c r="L776" s="11"/>
      <c r="M776" s="9"/>
      <c r="N776" s="12"/>
      <c r="O776" s="11"/>
      <c r="P776" s="9"/>
      <c r="Q776" s="11"/>
      <c r="R776" s="1"/>
      <c r="S776" s="12"/>
      <c r="T776" s="11"/>
    </row>
    <row r="777" spans="5:20">
      <c r="E777" s="9"/>
      <c r="F777" s="10"/>
      <c r="G777" s="9"/>
      <c r="H777" s="9"/>
      <c r="I777" s="11"/>
      <c r="K777" s="12"/>
      <c r="L777" s="11"/>
      <c r="M777" s="9"/>
      <c r="N777" s="12"/>
      <c r="O777" s="11"/>
      <c r="P777" s="9"/>
      <c r="Q777" s="11"/>
      <c r="R777" s="1"/>
      <c r="S777" s="12"/>
      <c r="T777" s="11"/>
    </row>
    <row r="778" spans="5:20">
      <c r="E778" s="9"/>
      <c r="F778" s="10"/>
      <c r="G778" s="9"/>
      <c r="H778" s="9"/>
      <c r="I778" s="11"/>
      <c r="K778" s="12"/>
      <c r="L778" s="11"/>
      <c r="M778" s="9"/>
      <c r="N778" s="12"/>
      <c r="O778" s="11"/>
      <c r="P778" s="9"/>
      <c r="Q778" s="11"/>
      <c r="R778" s="1"/>
      <c r="S778" s="12"/>
      <c r="T778" s="11"/>
    </row>
    <row r="779" spans="5:20">
      <c r="E779" s="9"/>
      <c r="F779" s="10"/>
      <c r="G779" s="9"/>
      <c r="H779" s="9"/>
      <c r="I779" s="11"/>
      <c r="K779" s="12"/>
      <c r="L779" s="11"/>
      <c r="M779" s="9"/>
      <c r="N779" s="12"/>
      <c r="O779" s="11"/>
      <c r="P779" s="9"/>
      <c r="Q779" s="11"/>
      <c r="R779" s="1"/>
      <c r="S779" s="12"/>
      <c r="T779" s="11"/>
    </row>
    <row r="780" spans="5:20">
      <c r="E780" s="9"/>
      <c r="F780" s="10"/>
      <c r="G780" s="9"/>
      <c r="H780" s="9"/>
      <c r="I780" s="11"/>
      <c r="K780" s="12"/>
      <c r="L780" s="11"/>
      <c r="M780" s="9"/>
      <c r="N780" s="12"/>
      <c r="O780" s="11"/>
      <c r="P780" s="9"/>
      <c r="Q780" s="11"/>
      <c r="R780" s="1"/>
      <c r="S780" s="12"/>
      <c r="T780" s="11"/>
    </row>
    <row r="781" spans="5:20">
      <c r="E781" s="9"/>
      <c r="F781" s="10"/>
      <c r="G781" s="9"/>
      <c r="H781" s="9"/>
      <c r="I781" s="11"/>
      <c r="K781" s="12"/>
      <c r="L781" s="11"/>
      <c r="M781" s="9"/>
      <c r="N781" s="12"/>
      <c r="O781" s="11"/>
      <c r="P781" s="9"/>
      <c r="Q781" s="11"/>
      <c r="R781" s="1"/>
      <c r="S781" s="12"/>
      <c r="T781" s="11"/>
    </row>
    <row r="782" spans="5:20">
      <c r="E782" s="9"/>
      <c r="F782" s="10"/>
      <c r="G782" s="9"/>
      <c r="H782" s="9"/>
      <c r="I782" s="11"/>
      <c r="K782" s="12"/>
      <c r="L782" s="11"/>
      <c r="M782" s="9"/>
      <c r="N782" s="12"/>
      <c r="O782" s="11"/>
      <c r="P782" s="9"/>
      <c r="Q782" s="11"/>
      <c r="R782" s="1"/>
      <c r="S782" s="12"/>
      <c r="T782" s="11"/>
    </row>
    <row r="783" spans="5:20">
      <c r="E783" s="9"/>
      <c r="F783" s="10"/>
      <c r="G783" s="9"/>
      <c r="H783" s="9"/>
      <c r="I783" s="11"/>
      <c r="K783" s="12"/>
      <c r="L783" s="11"/>
      <c r="M783" s="9"/>
      <c r="N783" s="12"/>
      <c r="O783" s="11"/>
      <c r="P783" s="9"/>
      <c r="Q783" s="11"/>
      <c r="R783" s="1"/>
      <c r="S783" s="12"/>
      <c r="T783" s="11"/>
    </row>
    <row r="784" spans="5:20">
      <c r="E784" s="9"/>
      <c r="F784" s="10"/>
      <c r="G784" s="9"/>
      <c r="H784" s="9"/>
      <c r="I784" s="11"/>
      <c r="K784" s="12"/>
      <c r="L784" s="11"/>
      <c r="M784" s="9"/>
      <c r="N784" s="12"/>
      <c r="O784" s="11"/>
      <c r="P784" s="9"/>
      <c r="Q784" s="11"/>
      <c r="R784" s="1"/>
      <c r="S784" s="12"/>
      <c r="T784" s="11"/>
    </row>
    <row r="785" spans="5:20">
      <c r="E785" s="9"/>
      <c r="F785" s="10"/>
      <c r="G785" s="9"/>
      <c r="H785" s="9"/>
      <c r="I785" s="11"/>
      <c r="K785" s="12"/>
      <c r="L785" s="11"/>
      <c r="M785" s="9"/>
      <c r="N785" s="12"/>
      <c r="O785" s="11"/>
      <c r="P785" s="9"/>
      <c r="Q785" s="11"/>
      <c r="R785" s="1"/>
      <c r="S785" s="12"/>
      <c r="T785" s="11"/>
    </row>
    <row r="786" spans="5:20">
      <c r="E786" s="9"/>
      <c r="F786" s="10"/>
      <c r="G786" s="9"/>
      <c r="H786" s="9"/>
      <c r="I786" s="11"/>
      <c r="K786" s="12"/>
      <c r="L786" s="11"/>
      <c r="M786" s="9"/>
      <c r="N786" s="12"/>
      <c r="O786" s="11"/>
      <c r="P786" s="9"/>
      <c r="Q786" s="11"/>
      <c r="R786" s="1"/>
      <c r="S786" s="12"/>
      <c r="T786" s="11"/>
    </row>
    <row r="787" spans="5:20">
      <c r="E787" s="9"/>
      <c r="F787" s="10"/>
      <c r="G787" s="9"/>
      <c r="H787" s="9"/>
      <c r="I787" s="11"/>
      <c r="K787" s="12"/>
      <c r="L787" s="11"/>
      <c r="M787" s="9"/>
      <c r="N787" s="12"/>
      <c r="O787" s="11"/>
      <c r="P787" s="9"/>
      <c r="Q787" s="11"/>
      <c r="R787" s="1"/>
      <c r="S787" s="12"/>
      <c r="T787" s="11"/>
    </row>
    <row r="788" spans="5:20">
      <c r="E788" s="9"/>
      <c r="F788" s="10"/>
      <c r="G788" s="9"/>
      <c r="H788" s="9"/>
      <c r="I788" s="11"/>
      <c r="K788" s="12"/>
      <c r="L788" s="11"/>
      <c r="M788" s="9"/>
      <c r="N788" s="12"/>
      <c r="O788" s="11"/>
      <c r="P788" s="9"/>
      <c r="Q788" s="11"/>
      <c r="R788" s="1"/>
      <c r="S788" s="12"/>
      <c r="T788" s="11"/>
    </row>
    <row r="789" spans="5:20">
      <c r="E789" s="9"/>
      <c r="F789" s="10"/>
      <c r="G789" s="9"/>
      <c r="H789" s="9"/>
      <c r="I789" s="11"/>
      <c r="K789" s="12"/>
      <c r="L789" s="11"/>
      <c r="M789" s="9"/>
      <c r="N789" s="12"/>
      <c r="O789" s="11"/>
      <c r="P789" s="9"/>
      <c r="Q789" s="11"/>
      <c r="R789" s="1"/>
      <c r="S789" s="12"/>
      <c r="T789" s="11"/>
    </row>
    <row r="790" spans="5:20">
      <c r="E790" s="9"/>
      <c r="F790" s="10"/>
      <c r="G790" s="9"/>
      <c r="H790" s="9"/>
      <c r="I790" s="11"/>
      <c r="K790" s="12"/>
      <c r="L790" s="11"/>
      <c r="M790" s="9"/>
      <c r="N790" s="12"/>
      <c r="O790" s="11"/>
      <c r="P790" s="9"/>
      <c r="Q790" s="11"/>
      <c r="R790" s="1"/>
      <c r="S790" s="12"/>
      <c r="T790" s="11"/>
    </row>
    <row r="791" spans="5:20">
      <c r="E791" s="9"/>
      <c r="F791" s="10"/>
      <c r="G791" s="9"/>
      <c r="H791" s="9"/>
      <c r="I791" s="11"/>
      <c r="K791" s="12"/>
      <c r="L791" s="11"/>
      <c r="M791" s="9"/>
      <c r="N791" s="12"/>
      <c r="O791" s="11"/>
      <c r="P791" s="9"/>
      <c r="Q791" s="11"/>
      <c r="R791" s="1"/>
      <c r="S791" s="12"/>
      <c r="T791" s="11"/>
    </row>
    <row r="792" spans="5:20">
      <c r="E792" s="9"/>
      <c r="F792" s="10"/>
      <c r="G792" s="9"/>
      <c r="H792" s="9"/>
      <c r="I792" s="11"/>
      <c r="K792" s="12"/>
      <c r="L792" s="11"/>
      <c r="M792" s="9"/>
      <c r="N792" s="12"/>
      <c r="O792" s="11"/>
      <c r="P792" s="9"/>
      <c r="Q792" s="11"/>
      <c r="R792" s="1"/>
      <c r="S792" s="12"/>
      <c r="T792" s="11"/>
    </row>
    <row r="793" spans="5:20">
      <c r="E793" s="9"/>
      <c r="F793" s="10"/>
      <c r="G793" s="9"/>
      <c r="H793" s="9"/>
      <c r="I793" s="11"/>
      <c r="K793" s="12"/>
      <c r="L793" s="11"/>
      <c r="M793" s="9"/>
      <c r="N793" s="12"/>
      <c r="O793" s="11"/>
      <c r="P793" s="9"/>
      <c r="Q793" s="11"/>
      <c r="R793" s="1"/>
      <c r="S793" s="12"/>
      <c r="T793" s="11"/>
    </row>
    <row r="794" spans="5:20">
      <c r="E794" s="9"/>
      <c r="F794" s="10"/>
      <c r="G794" s="9"/>
      <c r="H794" s="9"/>
      <c r="I794" s="11"/>
      <c r="K794" s="12"/>
      <c r="L794" s="11"/>
      <c r="M794" s="9"/>
      <c r="N794" s="12"/>
      <c r="O794" s="11"/>
      <c r="P794" s="9"/>
      <c r="Q794" s="11"/>
      <c r="R794" s="1"/>
      <c r="S794" s="12"/>
      <c r="T794" s="11"/>
    </row>
    <row r="795" spans="5:20">
      <c r="E795" s="9"/>
      <c r="F795" s="10"/>
      <c r="G795" s="9"/>
      <c r="H795" s="9"/>
      <c r="I795" s="11"/>
      <c r="K795" s="12"/>
      <c r="L795" s="11"/>
      <c r="M795" s="9"/>
      <c r="N795" s="12"/>
      <c r="O795" s="11"/>
      <c r="P795" s="9"/>
      <c r="Q795" s="11"/>
      <c r="R795" s="1"/>
      <c r="S795" s="12"/>
      <c r="T795" s="11"/>
    </row>
    <row r="796" spans="5:20">
      <c r="E796" s="9"/>
      <c r="F796" s="10"/>
      <c r="G796" s="9"/>
      <c r="H796" s="9"/>
      <c r="I796" s="11"/>
      <c r="K796" s="12"/>
      <c r="L796" s="11"/>
      <c r="M796" s="9"/>
      <c r="N796" s="12"/>
      <c r="O796" s="11"/>
      <c r="P796" s="9"/>
      <c r="Q796" s="11"/>
      <c r="R796" s="1"/>
      <c r="S796" s="12"/>
      <c r="T796" s="11"/>
    </row>
    <row r="797" spans="5:20">
      <c r="E797" s="9"/>
      <c r="F797" s="10"/>
      <c r="G797" s="9"/>
      <c r="H797" s="9"/>
      <c r="I797" s="11"/>
      <c r="K797" s="12"/>
      <c r="L797" s="11"/>
      <c r="M797" s="9"/>
      <c r="N797" s="12"/>
      <c r="O797" s="11"/>
      <c r="P797" s="9"/>
      <c r="Q797" s="11"/>
      <c r="R797" s="1"/>
      <c r="S797" s="12"/>
      <c r="T797" s="11"/>
    </row>
    <row r="798" spans="5:20">
      <c r="E798" s="9"/>
      <c r="F798" s="10"/>
      <c r="G798" s="9"/>
      <c r="H798" s="9"/>
      <c r="I798" s="11"/>
      <c r="K798" s="12"/>
      <c r="L798" s="11"/>
      <c r="M798" s="9"/>
      <c r="N798" s="12"/>
      <c r="O798" s="11"/>
      <c r="P798" s="9"/>
      <c r="Q798" s="11"/>
      <c r="R798" s="1"/>
      <c r="S798" s="12"/>
      <c r="T798" s="11"/>
    </row>
    <row r="799" spans="5:20">
      <c r="E799" s="9"/>
      <c r="F799" s="10"/>
      <c r="G799" s="9"/>
      <c r="H799" s="9"/>
      <c r="I799" s="11"/>
      <c r="K799" s="12"/>
      <c r="L799" s="11"/>
      <c r="M799" s="9"/>
      <c r="N799" s="12"/>
      <c r="O799" s="11"/>
      <c r="P799" s="9"/>
      <c r="Q799" s="11"/>
      <c r="R799" s="1"/>
      <c r="S799" s="12"/>
      <c r="T799" s="11"/>
    </row>
    <row r="800" spans="5:20">
      <c r="E800" s="9"/>
      <c r="F800" s="10"/>
      <c r="G800" s="9"/>
      <c r="H800" s="9"/>
      <c r="I800" s="11"/>
      <c r="K800" s="12"/>
      <c r="L800" s="11"/>
      <c r="M800" s="9"/>
      <c r="N800" s="12"/>
      <c r="O800" s="11"/>
      <c r="P800" s="9"/>
      <c r="Q800" s="11"/>
      <c r="R800" s="1"/>
      <c r="S800" s="12"/>
      <c r="T800" s="11"/>
    </row>
    <row r="801" spans="5:20">
      <c r="E801" s="9"/>
      <c r="F801" s="10"/>
      <c r="G801" s="9"/>
      <c r="H801" s="9"/>
      <c r="I801" s="11"/>
      <c r="K801" s="12"/>
      <c r="L801" s="11"/>
      <c r="M801" s="9"/>
      <c r="N801" s="12"/>
      <c r="O801" s="11"/>
      <c r="P801" s="9"/>
      <c r="Q801" s="11"/>
      <c r="R801" s="1"/>
      <c r="S801" s="12"/>
      <c r="T801" s="11"/>
    </row>
    <row r="802" spans="5:20">
      <c r="E802" s="9"/>
      <c r="F802" s="10"/>
      <c r="G802" s="9"/>
      <c r="H802" s="9"/>
      <c r="I802" s="11"/>
      <c r="K802" s="12"/>
      <c r="L802" s="11"/>
      <c r="M802" s="9"/>
      <c r="N802" s="12"/>
      <c r="O802" s="11"/>
      <c r="P802" s="9"/>
      <c r="Q802" s="11"/>
      <c r="R802" s="1"/>
      <c r="S802" s="12"/>
      <c r="T802" s="11"/>
    </row>
    <row r="803" spans="5:20">
      <c r="E803" s="9"/>
      <c r="F803" s="10"/>
      <c r="G803" s="9"/>
      <c r="H803" s="9"/>
      <c r="I803" s="11"/>
      <c r="K803" s="12"/>
      <c r="L803" s="11"/>
      <c r="M803" s="9"/>
      <c r="N803" s="12"/>
      <c r="O803" s="11"/>
      <c r="P803" s="9"/>
      <c r="Q803" s="11"/>
      <c r="R803" s="1"/>
      <c r="S803" s="12"/>
      <c r="T803" s="11"/>
    </row>
    <row r="804" spans="5:20">
      <c r="E804" s="9"/>
      <c r="F804" s="10"/>
      <c r="G804" s="9"/>
      <c r="H804" s="9"/>
      <c r="I804" s="11"/>
      <c r="K804" s="12"/>
      <c r="L804" s="11"/>
      <c r="M804" s="9"/>
      <c r="N804" s="12"/>
      <c r="O804" s="11"/>
      <c r="P804" s="9"/>
      <c r="Q804" s="11"/>
      <c r="R804" s="1"/>
      <c r="S804" s="12"/>
      <c r="T804" s="11"/>
    </row>
    <row r="805" spans="5:20">
      <c r="E805" s="9"/>
      <c r="F805" s="10"/>
      <c r="G805" s="9"/>
      <c r="H805" s="9"/>
      <c r="I805" s="11"/>
      <c r="K805" s="12"/>
      <c r="L805" s="11"/>
      <c r="M805" s="9"/>
      <c r="N805" s="12"/>
      <c r="O805" s="11"/>
      <c r="P805" s="9"/>
      <c r="Q805" s="11"/>
      <c r="R805" s="1"/>
      <c r="S805" s="12"/>
      <c r="T805" s="11"/>
    </row>
    <row r="806" spans="5:20">
      <c r="E806" s="9"/>
      <c r="F806" s="10"/>
      <c r="G806" s="9"/>
      <c r="H806" s="9"/>
      <c r="I806" s="11"/>
      <c r="K806" s="12"/>
      <c r="L806" s="11"/>
      <c r="M806" s="9"/>
      <c r="N806" s="12"/>
      <c r="O806" s="11"/>
      <c r="P806" s="9"/>
      <c r="Q806" s="11"/>
      <c r="R806" s="1"/>
      <c r="S806" s="12"/>
      <c r="T806" s="11"/>
    </row>
    <row r="807" spans="5:20">
      <c r="E807" s="9"/>
      <c r="F807" s="10"/>
      <c r="G807" s="9"/>
      <c r="H807" s="9"/>
      <c r="I807" s="11"/>
      <c r="K807" s="12"/>
      <c r="L807" s="11"/>
      <c r="M807" s="9"/>
      <c r="N807" s="12"/>
      <c r="O807" s="11"/>
      <c r="P807" s="9"/>
      <c r="Q807" s="11"/>
      <c r="R807" s="1"/>
      <c r="S807" s="12"/>
      <c r="T807" s="11"/>
    </row>
    <row r="808" spans="5:20">
      <c r="E808" s="9"/>
      <c r="F808" s="10"/>
      <c r="G808" s="9"/>
      <c r="H808" s="9"/>
      <c r="I808" s="11"/>
      <c r="K808" s="12"/>
      <c r="L808" s="11"/>
      <c r="M808" s="9"/>
      <c r="N808" s="12"/>
      <c r="O808" s="11"/>
      <c r="P808" s="9"/>
      <c r="Q808" s="11"/>
      <c r="R808" s="1"/>
      <c r="S808" s="12"/>
      <c r="T808" s="11"/>
    </row>
    <row r="809" spans="5:20">
      <c r="E809" s="9"/>
      <c r="F809" s="10"/>
      <c r="G809" s="9"/>
      <c r="H809" s="9"/>
      <c r="I809" s="11"/>
      <c r="K809" s="12"/>
      <c r="L809" s="11"/>
      <c r="M809" s="9"/>
      <c r="N809" s="12"/>
      <c r="O809" s="11"/>
      <c r="P809" s="9"/>
      <c r="Q809" s="11"/>
      <c r="R809" s="1"/>
      <c r="S809" s="12"/>
      <c r="T809" s="11"/>
    </row>
    <row r="810" spans="5:20">
      <c r="E810" s="9"/>
      <c r="F810" s="10"/>
      <c r="G810" s="9"/>
      <c r="H810" s="9"/>
      <c r="I810" s="11"/>
      <c r="K810" s="12"/>
      <c r="L810" s="11"/>
      <c r="M810" s="9"/>
      <c r="N810" s="12"/>
      <c r="O810" s="11"/>
      <c r="P810" s="9"/>
      <c r="Q810" s="11"/>
      <c r="R810" s="1"/>
      <c r="S810" s="12"/>
      <c r="T810" s="11"/>
    </row>
    <row r="811" spans="5:20">
      <c r="E811" s="9"/>
      <c r="F811" s="10"/>
      <c r="G811" s="9"/>
      <c r="H811" s="9"/>
      <c r="I811" s="11"/>
      <c r="K811" s="12"/>
      <c r="L811" s="11"/>
      <c r="M811" s="9"/>
      <c r="N811" s="12"/>
      <c r="O811" s="11"/>
      <c r="P811" s="9"/>
      <c r="Q811" s="11"/>
      <c r="R811" s="1"/>
      <c r="S811" s="12"/>
      <c r="T811" s="11"/>
    </row>
    <row r="812" spans="5:20">
      <c r="E812" s="9"/>
      <c r="F812" s="10"/>
      <c r="G812" s="9"/>
      <c r="H812" s="9"/>
      <c r="I812" s="11"/>
      <c r="K812" s="12"/>
      <c r="L812" s="11"/>
      <c r="M812" s="9"/>
      <c r="N812" s="12"/>
      <c r="O812" s="11"/>
      <c r="P812" s="9"/>
      <c r="Q812" s="11"/>
      <c r="R812" s="1"/>
      <c r="S812" s="12"/>
      <c r="T812" s="11"/>
    </row>
    <row r="813" spans="5:20">
      <c r="E813" s="9"/>
      <c r="F813" s="10"/>
      <c r="G813" s="9"/>
      <c r="H813" s="9"/>
      <c r="I813" s="11"/>
      <c r="K813" s="12"/>
      <c r="L813" s="11"/>
      <c r="M813" s="9"/>
      <c r="N813" s="12"/>
      <c r="O813" s="11"/>
      <c r="P813" s="9"/>
      <c r="Q813" s="11"/>
      <c r="R813" s="1"/>
      <c r="S813" s="12"/>
      <c r="T813" s="11"/>
    </row>
    <row r="814" spans="5:20">
      <c r="E814" s="9"/>
      <c r="F814" s="10"/>
      <c r="G814" s="9"/>
      <c r="H814" s="9"/>
      <c r="I814" s="11"/>
      <c r="K814" s="12"/>
      <c r="L814" s="11"/>
      <c r="M814" s="9"/>
      <c r="N814" s="12"/>
      <c r="O814" s="11"/>
      <c r="P814" s="9"/>
      <c r="Q814" s="11"/>
      <c r="R814" s="1"/>
      <c r="S814" s="12"/>
      <c r="T814" s="11"/>
    </row>
    <row r="815" spans="5:20">
      <c r="E815" s="9"/>
      <c r="F815" s="10"/>
      <c r="G815" s="9"/>
      <c r="H815" s="9"/>
      <c r="I815" s="11"/>
      <c r="K815" s="12"/>
      <c r="L815" s="11"/>
      <c r="M815" s="9"/>
      <c r="N815" s="12"/>
      <c r="O815" s="11"/>
      <c r="P815" s="9"/>
      <c r="Q815" s="11"/>
      <c r="R815" s="1"/>
      <c r="S815" s="12"/>
      <c r="T815" s="11"/>
    </row>
    <row r="816" spans="5:20">
      <c r="E816" s="9"/>
      <c r="F816" s="10"/>
      <c r="G816" s="9"/>
      <c r="H816" s="9"/>
      <c r="I816" s="11"/>
      <c r="K816" s="12"/>
      <c r="L816" s="11"/>
      <c r="M816" s="9"/>
      <c r="N816" s="12"/>
      <c r="O816" s="11"/>
      <c r="P816" s="9"/>
      <c r="Q816" s="11"/>
      <c r="R816" s="1"/>
      <c r="S816" s="12"/>
      <c r="T816" s="11"/>
    </row>
    <row r="817" spans="5:20">
      <c r="E817" s="9"/>
      <c r="F817" s="10"/>
      <c r="G817" s="9"/>
      <c r="H817" s="9"/>
      <c r="I817" s="11"/>
      <c r="K817" s="12"/>
      <c r="L817" s="11"/>
      <c r="M817" s="9"/>
      <c r="N817" s="12"/>
      <c r="O817" s="11"/>
      <c r="P817" s="9"/>
      <c r="Q817" s="11"/>
      <c r="R817" s="1"/>
      <c r="S817" s="12"/>
      <c r="T817" s="11"/>
    </row>
    <row r="818" spans="5:20">
      <c r="E818" s="9"/>
      <c r="F818" s="10"/>
      <c r="G818" s="9"/>
      <c r="H818" s="9"/>
      <c r="I818" s="11"/>
      <c r="K818" s="12"/>
      <c r="L818" s="11"/>
      <c r="M818" s="9"/>
      <c r="N818" s="12"/>
      <c r="O818" s="11"/>
      <c r="P818" s="9"/>
      <c r="Q818" s="11"/>
      <c r="R818" s="1"/>
      <c r="S818" s="12"/>
      <c r="T818" s="11"/>
    </row>
    <row r="819" spans="5:20">
      <c r="E819" s="9"/>
      <c r="F819" s="10"/>
      <c r="G819" s="9"/>
      <c r="H819" s="9"/>
      <c r="I819" s="11"/>
      <c r="K819" s="12"/>
      <c r="L819" s="11"/>
      <c r="M819" s="9"/>
      <c r="N819" s="12"/>
      <c r="O819" s="11"/>
      <c r="P819" s="9"/>
      <c r="Q819" s="11"/>
      <c r="R819" s="1"/>
      <c r="S819" s="12"/>
      <c r="T819" s="11"/>
    </row>
    <row r="820" spans="5:20">
      <c r="E820" s="9"/>
      <c r="F820" s="10"/>
      <c r="G820" s="9"/>
      <c r="H820" s="9"/>
      <c r="I820" s="11"/>
      <c r="K820" s="12"/>
      <c r="L820" s="11"/>
      <c r="M820" s="9"/>
      <c r="N820" s="12"/>
      <c r="O820" s="11"/>
      <c r="P820" s="9"/>
      <c r="Q820" s="11"/>
      <c r="R820" s="1"/>
      <c r="S820" s="12"/>
      <c r="T820" s="11"/>
    </row>
    <row r="821" spans="5:20">
      <c r="E821" s="9"/>
      <c r="F821" s="10"/>
      <c r="G821" s="9"/>
      <c r="H821" s="9"/>
      <c r="I821" s="11"/>
      <c r="K821" s="12"/>
      <c r="L821" s="11"/>
      <c r="M821" s="9"/>
      <c r="N821" s="12"/>
      <c r="O821" s="11"/>
      <c r="P821" s="9"/>
      <c r="Q821" s="11"/>
      <c r="R821" s="1"/>
      <c r="S821" s="12"/>
      <c r="T821" s="11"/>
    </row>
    <row r="822" spans="5:20">
      <c r="E822" s="9"/>
      <c r="F822" s="10"/>
      <c r="G822" s="9"/>
      <c r="H822" s="9"/>
      <c r="I822" s="11"/>
      <c r="K822" s="12"/>
      <c r="L822" s="11"/>
      <c r="M822" s="9"/>
      <c r="N822" s="12"/>
      <c r="O822" s="11"/>
      <c r="P822" s="9"/>
      <c r="Q822" s="11"/>
      <c r="R822" s="1"/>
      <c r="S822" s="12"/>
      <c r="T822" s="11"/>
    </row>
    <row r="823" spans="5:20">
      <c r="E823" s="9"/>
      <c r="F823" s="10"/>
      <c r="G823" s="9"/>
      <c r="H823" s="9"/>
      <c r="I823" s="11"/>
      <c r="K823" s="12"/>
      <c r="L823" s="11"/>
      <c r="M823" s="9"/>
      <c r="N823" s="12"/>
      <c r="O823" s="11"/>
      <c r="P823" s="9"/>
      <c r="Q823" s="11"/>
      <c r="R823" s="1"/>
      <c r="S823" s="12"/>
      <c r="T823" s="11"/>
    </row>
    <row r="824" spans="5:20">
      <c r="E824" s="9"/>
      <c r="F824" s="10"/>
      <c r="G824" s="9"/>
      <c r="H824" s="9"/>
      <c r="I824" s="11"/>
      <c r="K824" s="12"/>
      <c r="L824" s="11"/>
      <c r="M824" s="9"/>
      <c r="N824" s="12"/>
      <c r="O824" s="11"/>
      <c r="P824" s="9"/>
      <c r="Q824" s="11"/>
      <c r="R824" s="1"/>
      <c r="S824" s="12"/>
      <c r="T824" s="11"/>
    </row>
    <row r="825" spans="5:20">
      <c r="E825" s="9"/>
      <c r="F825" s="10"/>
      <c r="G825" s="9"/>
      <c r="H825" s="9"/>
      <c r="I825" s="11"/>
      <c r="K825" s="12"/>
      <c r="L825" s="11"/>
      <c r="M825" s="9"/>
      <c r="N825" s="12"/>
      <c r="O825" s="11"/>
      <c r="P825" s="9"/>
      <c r="Q825" s="11"/>
      <c r="R825" s="1"/>
      <c r="S825" s="12"/>
      <c r="T825" s="11"/>
    </row>
    <row r="826" spans="5:20">
      <c r="E826" s="9"/>
      <c r="F826" s="10"/>
      <c r="G826" s="9"/>
      <c r="H826" s="9"/>
      <c r="I826" s="11"/>
      <c r="K826" s="12"/>
      <c r="L826" s="11"/>
      <c r="M826" s="9"/>
      <c r="N826" s="12"/>
      <c r="O826" s="11"/>
      <c r="P826" s="9"/>
      <c r="Q826" s="11"/>
      <c r="R826" s="1"/>
      <c r="S826" s="12"/>
      <c r="T826" s="11"/>
    </row>
    <row r="827" spans="5:20">
      <c r="E827" s="9"/>
      <c r="F827" s="10"/>
      <c r="G827" s="9"/>
      <c r="H827" s="9"/>
      <c r="I827" s="11"/>
      <c r="K827" s="12"/>
      <c r="L827" s="11"/>
      <c r="M827" s="9"/>
      <c r="N827" s="12"/>
      <c r="O827" s="11"/>
      <c r="P827" s="9"/>
      <c r="Q827" s="11"/>
      <c r="R827" s="1"/>
      <c r="S827" s="12"/>
      <c r="T827" s="11"/>
    </row>
    <row r="828" spans="5:20">
      <c r="E828" s="9"/>
      <c r="F828" s="10"/>
      <c r="G828" s="9"/>
      <c r="H828" s="9"/>
      <c r="I828" s="11"/>
      <c r="K828" s="12"/>
      <c r="L828" s="11"/>
      <c r="M828" s="9"/>
      <c r="N828" s="12"/>
      <c r="O828" s="11"/>
      <c r="P828" s="9"/>
      <c r="Q828" s="11"/>
      <c r="R828" s="1"/>
      <c r="S828" s="12"/>
      <c r="T828" s="11"/>
    </row>
    <row r="829" spans="5:20">
      <c r="E829" s="9"/>
      <c r="F829" s="10"/>
      <c r="G829" s="9"/>
      <c r="H829" s="9"/>
      <c r="I829" s="11"/>
      <c r="K829" s="12"/>
      <c r="L829" s="11"/>
      <c r="M829" s="9"/>
      <c r="N829" s="12"/>
      <c r="O829" s="11"/>
      <c r="P829" s="9"/>
      <c r="Q829" s="11"/>
      <c r="R829" s="1"/>
      <c r="S829" s="12"/>
      <c r="T829" s="11"/>
    </row>
    <row r="830" spans="5:20">
      <c r="E830" s="9"/>
      <c r="F830" s="10"/>
      <c r="G830" s="9"/>
      <c r="H830" s="9"/>
      <c r="I830" s="11"/>
      <c r="K830" s="12"/>
      <c r="L830" s="11"/>
      <c r="M830" s="9"/>
      <c r="N830" s="12"/>
      <c r="O830" s="11"/>
      <c r="P830" s="9"/>
      <c r="Q830" s="11"/>
      <c r="R830" s="1"/>
      <c r="S830" s="12"/>
      <c r="T830" s="11"/>
    </row>
    <row r="831" spans="5:20">
      <c r="E831" s="9"/>
      <c r="F831" s="10"/>
      <c r="G831" s="9"/>
      <c r="H831" s="9"/>
      <c r="I831" s="11"/>
      <c r="K831" s="12"/>
      <c r="L831" s="11"/>
      <c r="M831" s="9"/>
      <c r="N831" s="12"/>
      <c r="O831" s="11"/>
      <c r="P831" s="9"/>
      <c r="Q831" s="11"/>
      <c r="R831" s="1"/>
      <c r="S831" s="12"/>
      <c r="T831" s="11"/>
    </row>
    <row r="832" spans="5:20">
      <c r="E832" s="9"/>
      <c r="F832" s="10"/>
      <c r="G832" s="9"/>
      <c r="H832" s="9"/>
      <c r="I832" s="11"/>
      <c r="K832" s="12"/>
      <c r="L832" s="11"/>
      <c r="M832" s="9"/>
      <c r="N832" s="12"/>
      <c r="O832" s="11"/>
      <c r="P832" s="9"/>
      <c r="Q832" s="11"/>
      <c r="R832" s="1"/>
      <c r="S832" s="12"/>
      <c r="T832" s="11"/>
    </row>
    <row r="833" spans="5:20">
      <c r="E833" s="9"/>
      <c r="F833" s="10"/>
      <c r="G833" s="9"/>
      <c r="H833" s="9"/>
      <c r="I833" s="11"/>
      <c r="K833" s="12"/>
      <c r="L833" s="11"/>
      <c r="M833" s="9"/>
      <c r="N833" s="12"/>
      <c r="O833" s="11"/>
      <c r="P833" s="9"/>
      <c r="Q833" s="11"/>
      <c r="R833" s="1"/>
      <c r="S833" s="12"/>
      <c r="T833" s="11"/>
    </row>
    <row r="834" spans="5:20">
      <c r="E834" s="9"/>
      <c r="F834" s="10"/>
      <c r="G834" s="9"/>
      <c r="H834" s="9"/>
      <c r="I834" s="11"/>
      <c r="K834" s="12"/>
      <c r="L834" s="11"/>
      <c r="M834" s="9"/>
      <c r="N834" s="12"/>
      <c r="O834" s="11"/>
      <c r="P834" s="9"/>
      <c r="Q834" s="11"/>
      <c r="R834" s="1"/>
      <c r="S834" s="12"/>
      <c r="T834" s="11"/>
    </row>
    <row r="835" spans="5:20">
      <c r="E835" s="9"/>
      <c r="F835" s="10"/>
      <c r="G835" s="9"/>
      <c r="H835" s="9"/>
      <c r="I835" s="11"/>
      <c r="K835" s="12"/>
      <c r="L835" s="11"/>
      <c r="M835" s="9"/>
      <c r="N835" s="12"/>
      <c r="O835" s="11"/>
      <c r="P835" s="9"/>
      <c r="Q835" s="11"/>
      <c r="R835" s="1"/>
      <c r="S835" s="12"/>
      <c r="T835" s="11"/>
    </row>
    <row r="836" spans="5:20">
      <c r="E836" s="9"/>
      <c r="F836" s="10"/>
      <c r="G836" s="9"/>
      <c r="H836" s="9"/>
      <c r="I836" s="11"/>
      <c r="K836" s="12"/>
      <c r="L836" s="11"/>
      <c r="M836" s="9"/>
      <c r="N836" s="12"/>
      <c r="O836" s="11"/>
      <c r="P836" s="9"/>
      <c r="Q836" s="11"/>
      <c r="R836" s="1"/>
      <c r="S836" s="12"/>
      <c r="T836" s="11"/>
    </row>
    <row r="837" spans="5:20">
      <c r="E837" s="9"/>
      <c r="F837" s="10"/>
      <c r="G837" s="9"/>
      <c r="H837" s="9"/>
      <c r="I837" s="11"/>
      <c r="K837" s="12"/>
      <c r="L837" s="11"/>
      <c r="M837" s="9"/>
      <c r="N837" s="12"/>
      <c r="O837" s="11"/>
      <c r="P837" s="9"/>
      <c r="Q837" s="11"/>
      <c r="R837" s="1"/>
      <c r="S837" s="12"/>
      <c r="T837" s="11"/>
    </row>
    <row r="838" spans="5:20">
      <c r="E838" s="9"/>
      <c r="F838" s="10"/>
      <c r="G838" s="9"/>
      <c r="H838" s="9"/>
      <c r="I838" s="11"/>
      <c r="K838" s="12"/>
      <c r="L838" s="11"/>
      <c r="M838" s="9"/>
      <c r="N838" s="12"/>
      <c r="O838" s="11"/>
      <c r="P838" s="9"/>
      <c r="Q838" s="11"/>
      <c r="R838" s="1"/>
      <c r="S838" s="12"/>
      <c r="T838" s="11"/>
    </row>
    <row r="839" spans="5:20">
      <c r="E839" s="9"/>
      <c r="F839" s="10"/>
      <c r="G839" s="9"/>
      <c r="H839" s="9"/>
      <c r="I839" s="11"/>
      <c r="K839" s="12"/>
      <c r="L839" s="11"/>
      <c r="M839" s="9"/>
      <c r="N839" s="12"/>
      <c r="O839" s="11"/>
      <c r="P839" s="9"/>
      <c r="Q839" s="11"/>
      <c r="R839" s="1"/>
      <c r="S839" s="12"/>
      <c r="T839" s="11"/>
    </row>
    <row r="840" spans="5:20">
      <c r="E840" s="9"/>
      <c r="F840" s="10"/>
      <c r="G840" s="9"/>
      <c r="H840" s="9"/>
      <c r="I840" s="11"/>
      <c r="K840" s="12"/>
      <c r="L840" s="11"/>
      <c r="M840" s="9"/>
      <c r="N840" s="12"/>
      <c r="O840" s="11"/>
      <c r="P840" s="9"/>
      <c r="Q840" s="11"/>
      <c r="R840" s="1"/>
      <c r="S840" s="12"/>
      <c r="T840" s="11"/>
    </row>
    <row r="841" spans="5:20">
      <c r="E841" s="9"/>
      <c r="F841" s="10"/>
      <c r="G841" s="9"/>
      <c r="H841" s="9"/>
      <c r="I841" s="11"/>
      <c r="K841" s="12"/>
      <c r="L841" s="11"/>
      <c r="M841" s="9"/>
      <c r="N841" s="12"/>
      <c r="O841" s="11"/>
      <c r="P841" s="9"/>
      <c r="Q841" s="11"/>
      <c r="R841" s="1"/>
      <c r="S841" s="12"/>
      <c r="T841" s="11"/>
    </row>
    <row r="842" spans="5:20">
      <c r="E842" s="9"/>
      <c r="F842" s="10"/>
      <c r="G842" s="9"/>
      <c r="H842" s="9"/>
      <c r="I842" s="11"/>
      <c r="K842" s="12"/>
      <c r="L842" s="11"/>
      <c r="M842" s="9"/>
      <c r="N842" s="12"/>
      <c r="O842" s="11"/>
      <c r="P842" s="9"/>
      <c r="Q842" s="11"/>
      <c r="R842" s="1"/>
      <c r="S842" s="12"/>
      <c r="T842" s="11"/>
    </row>
    <row r="843" spans="5:20">
      <c r="E843" s="9"/>
      <c r="F843" s="10"/>
      <c r="G843" s="9"/>
      <c r="H843" s="9"/>
      <c r="I843" s="11"/>
      <c r="K843" s="12"/>
      <c r="L843" s="11"/>
      <c r="M843" s="9"/>
      <c r="N843" s="12"/>
      <c r="O843" s="11"/>
      <c r="P843" s="9"/>
      <c r="Q843" s="11"/>
      <c r="R843" s="1"/>
      <c r="S843" s="12"/>
      <c r="T843" s="11"/>
    </row>
    <row r="844" spans="5:20">
      <c r="E844" s="9"/>
      <c r="F844" s="10"/>
      <c r="G844" s="9"/>
      <c r="H844" s="9"/>
      <c r="I844" s="11"/>
      <c r="K844" s="12"/>
      <c r="L844" s="11"/>
      <c r="M844" s="9"/>
      <c r="N844" s="12"/>
      <c r="O844" s="11"/>
      <c r="P844" s="9"/>
      <c r="Q844" s="11"/>
      <c r="R844" s="1"/>
      <c r="S844" s="12"/>
      <c r="T844" s="11"/>
    </row>
    <row r="845" spans="5:20">
      <c r="E845" s="9"/>
      <c r="F845" s="10"/>
      <c r="G845" s="9"/>
      <c r="H845" s="9"/>
      <c r="I845" s="11"/>
      <c r="K845" s="12"/>
      <c r="L845" s="11"/>
      <c r="M845" s="9"/>
      <c r="N845" s="12"/>
      <c r="O845" s="11"/>
      <c r="P845" s="9"/>
      <c r="Q845" s="11"/>
      <c r="R845" s="1"/>
      <c r="S845" s="12"/>
      <c r="T845" s="11"/>
    </row>
    <row r="846" spans="5:20">
      <c r="E846" s="9"/>
      <c r="F846" s="10"/>
      <c r="G846" s="9"/>
      <c r="H846" s="9"/>
      <c r="I846" s="11"/>
      <c r="K846" s="12"/>
      <c r="L846" s="11"/>
      <c r="M846" s="9"/>
      <c r="N846" s="12"/>
      <c r="O846" s="11"/>
      <c r="P846" s="9"/>
      <c r="Q846" s="11"/>
      <c r="R846" s="1"/>
      <c r="S846" s="12"/>
      <c r="T846" s="11"/>
    </row>
    <row r="847" spans="5:20">
      <c r="E847" s="9"/>
      <c r="F847" s="10"/>
      <c r="G847" s="9"/>
      <c r="H847" s="9"/>
      <c r="I847" s="11"/>
      <c r="K847" s="12"/>
      <c r="L847" s="11"/>
      <c r="M847" s="9"/>
      <c r="N847" s="12"/>
      <c r="O847" s="11"/>
      <c r="P847" s="9"/>
      <c r="Q847" s="11"/>
      <c r="R847" s="1"/>
      <c r="S847" s="12"/>
      <c r="T847" s="11"/>
    </row>
    <row r="848" spans="5:20">
      <c r="E848" s="9"/>
      <c r="F848" s="10"/>
      <c r="G848" s="9"/>
      <c r="H848" s="9"/>
      <c r="I848" s="11"/>
      <c r="K848" s="12"/>
      <c r="L848" s="11"/>
      <c r="M848" s="9"/>
      <c r="N848" s="12"/>
      <c r="O848" s="11"/>
      <c r="P848" s="9"/>
      <c r="Q848" s="11"/>
      <c r="R848" s="1"/>
      <c r="S848" s="12"/>
      <c r="T848" s="11"/>
    </row>
    <row r="849" spans="5:20">
      <c r="E849" s="9"/>
      <c r="F849" s="10"/>
      <c r="G849" s="9"/>
      <c r="H849" s="9"/>
      <c r="I849" s="11"/>
      <c r="K849" s="12"/>
      <c r="L849" s="11"/>
      <c r="M849" s="9"/>
      <c r="N849" s="12"/>
      <c r="O849" s="11"/>
      <c r="P849" s="9"/>
      <c r="Q849" s="11"/>
      <c r="R849" s="1"/>
      <c r="S849" s="12"/>
      <c r="T849" s="11"/>
    </row>
    <row r="850" spans="5:20">
      <c r="E850" s="9"/>
      <c r="F850" s="10"/>
      <c r="G850" s="9"/>
      <c r="H850" s="9"/>
      <c r="I850" s="11"/>
      <c r="K850" s="12"/>
      <c r="L850" s="11"/>
      <c r="M850" s="9"/>
      <c r="N850" s="12"/>
      <c r="O850" s="11"/>
      <c r="P850" s="9"/>
      <c r="Q850" s="11"/>
      <c r="R850" s="1"/>
      <c r="S850" s="12"/>
      <c r="T850" s="11"/>
    </row>
    <row r="851" spans="5:20">
      <c r="E851" s="9"/>
      <c r="F851" s="10"/>
      <c r="G851" s="9"/>
      <c r="H851" s="9"/>
      <c r="I851" s="11"/>
      <c r="K851" s="12"/>
      <c r="L851" s="11"/>
      <c r="M851" s="9"/>
      <c r="N851" s="12"/>
      <c r="O851" s="11"/>
      <c r="P851" s="9"/>
      <c r="Q851" s="11"/>
      <c r="R851" s="1"/>
      <c r="S851" s="12"/>
      <c r="T851" s="11"/>
    </row>
    <row r="852" spans="5:20">
      <c r="E852" s="9"/>
      <c r="F852" s="10"/>
      <c r="G852" s="9"/>
      <c r="H852" s="9"/>
      <c r="I852" s="11"/>
      <c r="K852" s="12"/>
      <c r="L852" s="11"/>
      <c r="M852" s="9"/>
      <c r="N852" s="12"/>
      <c r="O852" s="11"/>
      <c r="P852" s="9"/>
      <c r="Q852" s="11"/>
      <c r="R852" s="1"/>
      <c r="S852" s="12"/>
      <c r="T852" s="11"/>
    </row>
    <row r="853" spans="5:20">
      <c r="E853" s="9"/>
      <c r="F853" s="10"/>
      <c r="G853" s="9"/>
      <c r="H853" s="9"/>
      <c r="I853" s="11"/>
      <c r="K853" s="12"/>
      <c r="L853" s="11"/>
      <c r="M853" s="9"/>
      <c r="N853" s="12"/>
      <c r="O853" s="11"/>
      <c r="P853" s="9"/>
      <c r="Q853" s="11"/>
      <c r="R853" s="1"/>
      <c r="S853" s="12"/>
      <c r="T853" s="11"/>
    </row>
    <row r="854" spans="5:20">
      <c r="E854" s="9"/>
      <c r="F854" s="10"/>
      <c r="G854" s="9"/>
      <c r="H854" s="9"/>
      <c r="I854" s="11"/>
      <c r="K854" s="12"/>
      <c r="L854" s="11"/>
      <c r="M854" s="9"/>
      <c r="N854" s="12"/>
      <c r="O854" s="11"/>
      <c r="P854" s="9"/>
      <c r="Q854" s="11"/>
      <c r="R854" s="1"/>
      <c r="S854" s="12"/>
      <c r="T854" s="11"/>
    </row>
    <row r="855" spans="5:20">
      <c r="E855" s="9"/>
      <c r="F855" s="10"/>
      <c r="G855" s="9"/>
      <c r="H855" s="9"/>
      <c r="I855" s="11"/>
      <c r="K855" s="12"/>
      <c r="L855" s="11"/>
      <c r="M855" s="9"/>
      <c r="N855" s="12"/>
      <c r="O855" s="11"/>
      <c r="P855" s="9"/>
      <c r="Q855" s="11"/>
      <c r="R855" s="1"/>
      <c r="S855" s="12"/>
      <c r="T855" s="11"/>
    </row>
    <row r="856" spans="5:20">
      <c r="E856" s="9"/>
      <c r="F856" s="10"/>
      <c r="G856" s="9"/>
      <c r="H856" s="9"/>
      <c r="I856" s="11"/>
      <c r="K856" s="12"/>
      <c r="L856" s="11"/>
      <c r="M856" s="9"/>
      <c r="N856" s="12"/>
      <c r="O856" s="11"/>
      <c r="P856" s="9"/>
      <c r="Q856" s="11"/>
      <c r="R856" s="1"/>
      <c r="S856" s="12"/>
      <c r="T856" s="11"/>
    </row>
    <row r="857" spans="5:20">
      <c r="E857" s="9"/>
      <c r="F857" s="10"/>
      <c r="G857" s="9"/>
      <c r="H857" s="9"/>
      <c r="I857" s="11"/>
      <c r="K857" s="12"/>
      <c r="L857" s="11"/>
      <c r="M857" s="9"/>
      <c r="N857" s="12"/>
      <c r="O857" s="11"/>
      <c r="P857" s="9"/>
      <c r="Q857" s="11"/>
      <c r="R857" s="1"/>
      <c r="S857" s="12"/>
      <c r="T857" s="11"/>
    </row>
    <row r="858" spans="5:20">
      <c r="E858" s="9"/>
      <c r="F858" s="10"/>
      <c r="G858" s="9"/>
      <c r="H858" s="9"/>
      <c r="I858" s="11"/>
      <c r="K858" s="12"/>
      <c r="L858" s="11"/>
      <c r="M858" s="9"/>
      <c r="N858" s="12"/>
      <c r="O858" s="11"/>
      <c r="P858" s="9"/>
      <c r="Q858" s="11"/>
      <c r="R858" s="1"/>
      <c r="S858" s="12"/>
      <c r="T858" s="11"/>
    </row>
    <row r="859" spans="5:20">
      <c r="E859" s="9"/>
      <c r="F859" s="10"/>
      <c r="G859" s="9"/>
      <c r="H859" s="9"/>
      <c r="I859" s="11"/>
      <c r="K859" s="12"/>
      <c r="L859" s="11"/>
      <c r="M859" s="9"/>
      <c r="N859" s="12"/>
      <c r="O859" s="11"/>
      <c r="P859" s="9"/>
      <c r="Q859" s="11"/>
      <c r="R859" s="1"/>
      <c r="S859" s="12"/>
      <c r="T859" s="11"/>
    </row>
    <row r="860" spans="5:20">
      <c r="E860" s="9"/>
      <c r="F860" s="10"/>
      <c r="G860" s="9"/>
      <c r="H860" s="9"/>
      <c r="I860" s="11"/>
      <c r="K860" s="12"/>
      <c r="L860" s="11"/>
      <c r="M860" s="9"/>
      <c r="N860" s="12"/>
      <c r="O860" s="11"/>
      <c r="P860" s="9"/>
      <c r="Q860" s="11"/>
      <c r="R860" s="1"/>
      <c r="S860" s="12"/>
      <c r="T860" s="11"/>
    </row>
    <row r="861" spans="5:20">
      <c r="E861" s="9"/>
      <c r="F861" s="10"/>
      <c r="G861" s="9"/>
      <c r="H861" s="9"/>
      <c r="I861" s="11"/>
      <c r="K861" s="12"/>
      <c r="L861" s="11"/>
      <c r="M861" s="9"/>
      <c r="N861" s="12"/>
      <c r="O861" s="11"/>
      <c r="P861" s="9"/>
      <c r="Q861" s="11"/>
      <c r="R861" s="1"/>
      <c r="S861" s="12"/>
      <c r="T861" s="11"/>
    </row>
    <row r="862" spans="5:20">
      <c r="E862" s="9"/>
      <c r="F862" s="10"/>
      <c r="G862" s="9"/>
      <c r="H862" s="9"/>
      <c r="I862" s="11"/>
      <c r="K862" s="12"/>
      <c r="L862" s="11"/>
      <c r="M862" s="9"/>
      <c r="N862" s="12"/>
      <c r="O862" s="11"/>
      <c r="P862" s="9"/>
      <c r="Q862" s="11"/>
      <c r="R862" s="1"/>
      <c r="S862" s="12"/>
      <c r="T862" s="11"/>
    </row>
    <row r="863" spans="5:20">
      <c r="E863" s="9"/>
      <c r="F863" s="10"/>
      <c r="G863" s="9"/>
      <c r="H863" s="9"/>
      <c r="I863" s="11"/>
      <c r="K863" s="12"/>
      <c r="L863" s="11"/>
      <c r="M863" s="9"/>
      <c r="N863" s="12"/>
      <c r="O863" s="11"/>
      <c r="P863" s="9"/>
      <c r="Q863" s="11"/>
      <c r="R863" s="1"/>
      <c r="S863" s="12"/>
      <c r="T863" s="11"/>
    </row>
    <row r="864" spans="5:20">
      <c r="E864" s="9"/>
      <c r="F864" s="10"/>
      <c r="G864" s="9"/>
      <c r="H864" s="9"/>
      <c r="I864" s="11"/>
      <c r="K864" s="12"/>
      <c r="L864" s="11"/>
      <c r="M864" s="9"/>
      <c r="N864" s="12"/>
      <c r="O864" s="11"/>
      <c r="P864" s="9"/>
      <c r="Q864" s="11"/>
      <c r="R864" s="1"/>
      <c r="S864" s="12"/>
      <c r="T864" s="11"/>
    </row>
    <row r="865" spans="5:20">
      <c r="E865" s="9"/>
      <c r="F865" s="10"/>
      <c r="G865" s="9"/>
      <c r="H865" s="9"/>
      <c r="I865" s="11"/>
      <c r="K865" s="12"/>
      <c r="L865" s="11"/>
      <c r="M865" s="9"/>
      <c r="N865" s="12"/>
      <c r="O865" s="11"/>
      <c r="P865" s="9"/>
      <c r="Q865" s="11"/>
      <c r="R865" s="1"/>
      <c r="S865" s="12"/>
      <c r="T865" s="11"/>
    </row>
    <row r="866" spans="5:20">
      <c r="E866" s="9"/>
      <c r="F866" s="10"/>
      <c r="G866" s="9"/>
      <c r="H866" s="9"/>
      <c r="I866" s="11"/>
      <c r="K866" s="12"/>
      <c r="L866" s="11"/>
      <c r="M866" s="9"/>
      <c r="N866" s="12"/>
      <c r="O866" s="11"/>
      <c r="P866" s="9"/>
      <c r="Q866" s="11"/>
      <c r="R866" s="1"/>
      <c r="S866" s="12"/>
      <c r="T866" s="11"/>
    </row>
    <row r="867" spans="5:20">
      <c r="E867" s="9"/>
      <c r="F867" s="10"/>
      <c r="G867" s="9"/>
      <c r="H867" s="9"/>
      <c r="I867" s="11"/>
      <c r="K867" s="12"/>
      <c r="L867" s="11"/>
      <c r="M867" s="9"/>
      <c r="N867" s="12"/>
      <c r="O867" s="11"/>
      <c r="P867" s="9"/>
      <c r="Q867" s="11"/>
      <c r="R867" s="1"/>
      <c r="S867" s="12"/>
      <c r="T867" s="11"/>
    </row>
    <row r="868" spans="5:20">
      <c r="E868" s="9"/>
      <c r="F868" s="10"/>
      <c r="G868" s="9"/>
      <c r="H868" s="9"/>
      <c r="I868" s="11"/>
      <c r="K868" s="12"/>
      <c r="L868" s="11"/>
      <c r="M868" s="9"/>
      <c r="N868" s="12"/>
      <c r="O868" s="11"/>
      <c r="P868" s="9"/>
      <c r="Q868" s="11"/>
      <c r="R868" s="1"/>
      <c r="S868" s="12"/>
      <c r="T868" s="11"/>
    </row>
    <row r="869" spans="5:20">
      <c r="E869" s="9"/>
      <c r="F869" s="10"/>
      <c r="G869" s="9"/>
      <c r="H869" s="9"/>
      <c r="I869" s="11"/>
      <c r="K869" s="12"/>
      <c r="L869" s="11"/>
      <c r="M869" s="9"/>
      <c r="N869" s="12"/>
      <c r="O869" s="11"/>
      <c r="P869" s="9"/>
      <c r="Q869" s="11"/>
      <c r="R869" s="1"/>
      <c r="S869" s="12"/>
      <c r="T869" s="11"/>
    </row>
    <row r="870" spans="5:20">
      <c r="E870" s="9"/>
      <c r="F870" s="10"/>
      <c r="G870" s="9"/>
      <c r="H870" s="9"/>
      <c r="I870" s="11"/>
      <c r="K870" s="12"/>
      <c r="L870" s="11"/>
      <c r="M870" s="9"/>
      <c r="N870" s="12"/>
      <c r="O870" s="11"/>
      <c r="P870" s="9"/>
      <c r="Q870" s="11"/>
      <c r="R870" s="1"/>
      <c r="S870" s="12"/>
      <c r="T870" s="11"/>
    </row>
    <row r="871" spans="5:20">
      <c r="E871" s="9"/>
      <c r="F871" s="10"/>
      <c r="G871" s="9"/>
      <c r="H871" s="9"/>
      <c r="I871" s="11"/>
      <c r="K871" s="12"/>
      <c r="L871" s="11"/>
      <c r="M871" s="9"/>
      <c r="N871" s="12"/>
      <c r="O871" s="11"/>
      <c r="P871" s="9"/>
      <c r="Q871" s="11"/>
      <c r="R871" s="1"/>
      <c r="S871" s="12"/>
      <c r="T871" s="11"/>
    </row>
    <row r="872" spans="5:20">
      <c r="E872" s="9"/>
      <c r="F872" s="10"/>
      <c r="G872" s="9"/>
      <c r="H872" s="9"/>
      <c r="I872" s="11"/>
      <c r="K872" s="12"/>
      <c r="L872" s="11"/>
      <c r="M872" s="9"/>
      <c r="N872" s="12"/>
      <c r="O872" s="11"/>
      <c r="P872" s="9"/>
      <c r="Q872" s="11"/>
      <c r="R872" s="1"/>
      <c r="S872" s="12"/>
      <c r="T872" s="11"/>
    </row>
    <row r="873" spans="5:20">
      <c r="E873" s="9"/>
      <c r="F873" s="10"/>
      <c r="G873" s="9"/>
      <c r="H873" s="9"/>
      <c r="I873" s="11"/>
      <c r="K873" s="12"/>
      <c r="L873" s="11"/>
      <c r="M873" s="9"/>
      <c r="N873" s="12"/>
      <c r="O873" s="11"/>
      <c r="P873" s="9"/>
      <c r="Q873" s="11"/>
      <c r="R873" s="1"/>
      <c r="S873" s="12"/>
      <c r="T873" s="11"/>
    </row>
    <row r="874" spans="5:20">
      <c r="E874" s="9"/>
      <c r="F874" s="10"/>
      <c r="G874" s="9"/>
      <c r="H874" s="9"/>
      <c r="I874" s="11"/>
      <c r="K874" s="12"/>
      <c r="L874" s="11"/>
      <c r="M874" s="9"/>
      <c r="N874" s="12"/>
      <c r="O874" s="11"/>
      <c r="P874" s="9"/>
      <c r="Q874" s="11"/>
      <c r="R874" s="1"/>
      <c r="S874" s="12"/>
      <c r="T874" s="11"/>
    </row>
    <row r="875" spans="5:20">
      <c r="E875" s="9"/>
      <c r="F875" s="10"/>
      <c r="G875" s="9"/>
      <c r="H875" s="9"/>
      <c r="I875" s="11"/>
      <c r="K875" s="12"/>
      <c r="L875" s="11"/>
      <c r="M875" s="9"/>
      <c r="N875" s="10"/>
      <c r="O875" s="9"/>
      <c r="P875" s="9"/>
      <c r="Q875" s="11"/>
      <c r="R875" s="1"/>
      <c r="S875" s="12"/>
      <c r="T875" s="11"/>
    </row>
    <row r="876" spans="5:20">
      <c r="E876" s="9"/>
      <c r="F876" s="10"/>
      <c r="G876" s="9"/>
      <c r="H876" s="9"/>
      <c r="I876" s="11"/>
      <c r="K876" s="12"/>
      <c r="L876" s="11"/>
      <c r="M876" s="9"/>
      <c r="N876" s="10"/>
      <c r="O876" s="9"/>
      <c r="P876" s="9"/>
      <c r="Q876" s="11"/>
      <c r="R876" s="1"/>
      <c r="S876" s="12"/>
      <c r="T876" s="11"/>
    </row>
    <row r="877" spans="5:20">
      <c r="E877" s="9"/>
      <c r="F877" s="10"/>
      <c r="G877" s="9"/>
      <c r="H877" s="9"/>
      <c r="I877" s="11"/>
      <c r="K877" s="12"/>
      <c r="L877" s="11"/>
      <c r="M877" s="9"/>
      <c r="N877" s="10"/>
      <c r="O877" s="9"/>
      <c r="P877" s="9"/>
      <c r="Q877" s="11"/>
      <c r="R877" s="1"/>
      <c r="S877" s="12"/>
      <c r="T877" s="11"/>
    </row>
    <row r="878" spans="5:20">
      <c r="E878" s="9"/>
      <c r="F878" s="10"/>
      <c r="G878" s="9"/>
      <c r="H878" s="9"/>
      <c r="I878" s="11"/>
      <c r="K878" s="12"/>
      <c r="L878" s="11"/>
      <c r="M878" s="9"/>
      <c r="N878" s="10"/>
      <c r="O878" s="9"/>
      <c r="P878" s="9"/>
      <c r="Q878" s="11"/>
      <c r="R878" s="1"/>
      <c r="S878" s="12"/>
      <c r="T878" s="11"/>
    </row>
    <row r="879" spans="5:20">
      <c r="E879" s="9"/>
      <c r="F879" s="10"/>
      <c r="G879" s="9"/>
      <c r="H879" s="9"/>
      <c r="I879" s="11"/>
      <c r="K879" s="12"/>
      <c r="L879" s="11"/>
      <c r="M879" s="9"/>
      <c r="N879" s="10"/>
      <c r="O879" s="9"/>
      <c r="P879" s="9"/>
      <c r="Q879" s="11"/>
      <c r="R879" s="1"/>
      <c r="S879" s="12"/>
      <c r="T879" s="11"/>
    </row>
    <row r="880" spans="5:20">
      <c r="E880" s="9"/>
      <c r="F880" s="10"/>
      <c r="G880" s="9"/>
      <c r="H880" s="9"/>
      <c r="I880" s="11"/>
      <c r="K880" s="12"/>
      <c r="L880" s="11"/>
      <c r="M880" s="9"/>
      <c r="N880" s="10"/>
      <c r="O880" s="9"/>
      <c r="P880" s="9"/>
      <c r="Q880" s="11"/>
      <c r="R880" s="1"/>
      <c r="S880" s="12"/>
      <c r="T880" s="11"/>
    </row>
    <row r="881" spans="5:20">
      <c r="E881" s="9"/>
      <c r="F881" s="10"/>
      <c r="G881" s="9"/>
      <c r="H881" s="9"/>
      <c r="I881" s="11"/>
      <c r="K881" s="12"/>
      <c r="L881" s="11"/>
      <c r="M881" s="9"/>
      <c r="N881" s="10"/>
      <c r="O881" s="9"/>
      <c r="P881" s="9"/>
      <c r="Q881" s="11"/>
      <c r="R881" s="1"/>
      <c r="S881" s="12"/>
      <c r="T881" s="11"/>
    </row>
    <row r="882" spans="5:20">
      <c r="E882" s="9"/>
      <c r="F882" s="10"/>
      <c r="G882" s="9"/>
      <c r="H882" s="9"/>
      <c r="I882" s="11"/>
      <c r="K882" s="12"/>
      <c r="L882" s="11"/>
      <c r="M882" s="9"/>
      <c r="N882" s="10"/>
      <c r="O882" s="9"/>
      <c r="P882" s="9"/>
      <c r="Q882" s="11"/>
      <c r="R882" s="1"/>
      <c r="S882" s="12"/>
      <c r="T882" s="11"/>
    </row>
    <row r="883" spans="5:20">
      <c r="E883" s="9"/>
      <c r="F883" s="10"/>
      <c r="G883" s="9"/>
      <c r="H883" s="9"/>
      <c r="I883" s="11"/>
      <c r="K883" s="12"/>
      <c r="L883" s="11"/>
      <c r="M883" s="9"/>
      <c r="N883" s="10"/>
      <c r="O883" s="9"/>
      <c r="P883" s="9"/>
      <c r="Q883" s="11"/>
      <c r="R883" s="1"/>
      <c r="S883" s="12"/>
      <c r="T883" s="11"/>
    </row>
    <row r="884" spans="5:20">
      <c r="E884" s="9"/>
      <c r="F884" s="10"/>
      <c r="G884" s="9"/>
      <c r="H884" s="9"/>
      <c r="I884" s="11"/>
      <c r="K884" s="12"/>
      <c r="L884" s="11"/>
      <c r="M884" s="9"/>
      <c r="N884" s="10"/>
      <c r="O884" s="9"/>
      <c r="P884" s="9"/>
      <c r="Q884" s="11"/>
      <c r="R884" s="1"/>
      <c r="S884" s="12"/>
      <c r="T884" s="11"/>
    </row>
    <row r="885" spans="5:20">
      <c r="E885" s="9"/>
      <c r="F885" s="10"/>
      <c r="G885" s="9"/>
      <c r="H885" s="9"/>
      <c r="I885" s="11"/>
      <c r="K885" s="12"/>
      <c r="L885" s="11"/>
      <c r="M885" s="9"/>
      <c r="N885" s="10"/>
      <c r="O885" s="9"/>
      <c r="P885" s="9"/>
      <c r="Q885" s="11"/>
      <c r="R885" s="1"/>
      <c r="S885" s="12"/>
      <c r="T885" s="11"/>
    </row>
    <row r="886" spans="5:20">
      <c r="E886" s="9"/>
      <c r="F886" s="10"/>
      <c r="G886" s="9"/>
      <c r="H886" s="9"/>
      <c r="I886" s="11"/>
      <c r="K886" s="12"/>
      <c r="L886" s="11"/>
      <c r="M886" s="9"/>
      <c r="N886" s="10"/>
      <c r="O886" s="9"/>
      <c r="P886" s="9"/>
      <c r="Q886" s="11"/>
      <c r="R886" s="1"/>
      <c r="S886" s="12"/>
      <c r="T886" s="11"/>
    </row>
    <row r="887" spans="5:20">
      <c r="E887" s="9"/>
      <c r="F887" s="10"/>
      <c r="G887" s="9"/>
      <c r="H887" s="9"/>
      <c r="I887" s="11"/>
      <c r="K887" s="12"/>
      <c r="L887" s="11"/>
      <c r="M887" s="9"/>
      <c r="N887" s="10"/>
      <c r="O887" s="9"/>
      <c r="P887" s="9"/>
      <c r="Q887" s="11"/>
      <c r="R887" s="1"/>
      <c r="S887" s="12"/>
      <c r="T887" s="11"/>
    </row>
    <row r="888" spans="5:20">
      <c r="E888" s="9"/>
      <c r="F888" s="10"/>
      <c r="G888" s="9"/>
      <c r="H888" s="9"/>
      <c r="I888" s="11"/>
      <c r="K888" s="12"/>
      <c r="L888" s="11"/>
      <c r="M888" s="9"/>
      <c r="N888" s="10"/>
      <c r="O888" s="9"/>
      <c r="P888" s="9"/>
      <c r="Q888" s="11"/>
      <c r="R888" s="1"/>
      <c r="S888" s="12"/>
      <c r="T888" s="11"/>
    </row>
    <row r="889" spans="5:20">
      <c r="E889" s="9"/>
      <c r="F889" s="10"/>
      <c r="G889" s="9"/>
      <c r="H889" s="9"/>
      <c r="I889" s="11"/>
      <c r="K889" s="12"/>
      <c r="L889" s="11"/>
      <c r="M889" s="9"/>
      <c r="N889" s="10"/>
      <c r="O889" s="9"/>
      <c r="P889" s="9"/>
      <c r="Q889" s="11"/>
      <c r="R889" s="1"/>
      <c r="S889" s="12"/>
      <c r="T889" s="11"/>
    </row>
    <row r="890" spans="5:20">
      <c r="E890" s="9"/>
      <c r="F890" s="10"/>
      <c r="G890" s="9"/>
      <c r="H890" s="9"/>
      <c r="I890" s="11"/>
      <c r="K890" s="12"/>
      <c r="L890" s="11"/>
      <c r="M890" s="9"/>
      <c r="N890" s="10"/>
      <c r="O890" s="9"/>
      <c r="P890" s="9"/>
      <c r="Q890" s="11"/>
      <c r="R890" s="1"/>
      <c r="S890" s="12"/>
      <c r="T890" s="11"/>
    </row>
    <row r="891" spans="5:20">
      <c r="E891" s="9"/>
      <c r="F891" s="10"/>
      <c r="G891" s="9"/>
      <c r="H891" s="9"/>
      <c r="I891" s="11"/>
      <c r="K891" s="12"/>
      <c r="L891" s="11"/>
      <c r="M891" s="9"/>
      <c r="N891" s="10"/>
      <c r="O891" s="9"/>
      <c r="P891" s="9"/>
      <c r="Q891" s="11"/>
      <c r="R891" s="1"/>
      <c r="S891" s="12"/>
      <c r="T891" s="11"/>
    </row>
    <row r="892" spans="5:20">
      <c r="E892" s="9"/>
      <c r="F892" s="10"/>
      <c r="G892" s="9"/>
      <c r="H892" s="9"/>
      <c r="I892" s="11"/>
      <c r="K892" s="12"/>
      <c r="L892" s="11"/>
      <c r="M892" s="9"/>
      <c r="N892" s="10"/>
      <c r="O892" s="9"/>
      <c r="P892" s="9"/>
      <c r="Q892" s="11"/>
      <c r="R892" s="1"/>
      <c r="S892" s="12"/>
      <c r="T892" s="11"/>
    </row>
    <row r="893" spans="5:20">
      <c r="E893" s="9"/>
      <c r="F893" s="10"/>
      <c r="G893" s="9"/>
      <c r="H893" s="9"/>
      <c r="I893" s="11"/>
      <c r="K893" s="12"/>
      <c r="L893" s="11"/>
      <c r="M893" s="9"/>
      <c r="N893" s="10"/>
      <c r="O893" s="9"/>
      <c r="P893" s="9"/>
      <c r="Q893" s="11"/>
      <c r="R893" s="1"/>
      <c r="S893" s="12"/>
      <c r="T893" s="11"/>
    </row>
    <row r="894" spans="5:20">
      <c r="E894" s="9"/>
      <c r="F894" s="10"/>
      <c r="G894" s="9"/>
      <c r="H894" s="9"/>
      <c r="I894" s="11"/>
      <c r="K894" s="12"/>
      <c r="L894" s="11"/>
      <c r="M894" s="9"/>
      <c r="N894" s="10"/>
      <c r="O894" s="9"/>
      <c r="P894" s="9"/>
      <c r="Q894" s="11"/>
      <c r="R894" s="1"/>
      <c r="S894" s="12"/>
      <c r="T894" s="11"/>
    </row>
    <row r="895" spans="5:20">
      <c r="E895" s="9"/>
      <c r="F895" s="10"/>
      <c r="G895" s="9"/>
      <c r="H895" s="9"/>
      <c r="I895" s="11"/>
      <c r="K895" s="12"/>
      <c r="L895" s="11"/>
      <c r="M895" s="9"/>
      <c r="N895" s="10"/>
      <c r="O895" s="9"/>
      <c r="P895" s="9"/>
      <c r="Q895" s="11"/>
      <c r="R895" s="1"/>
      <c r="S895" s="12"/>
      <c r="T895" s="11"/>
    </row>
    <row r="896" spans="5:20">
      <c r="E896" s="9"/>
      <c r="F896" s="10"/>
      <c r="G896" s="9"/>
      <c r="H896" s="9"/>
      <c r="I896" s="11"/>
      <c r="K896" s="12"/>
      <c r="L896" s="11"/>
      <c r="M896" s="9"/>
      <c r="N896" s="10"/>
      <c r="O896" s="9"/>
      <c r="P896" s="9"/>
      <c r="Q896" s="11"/>
      <c r="R896" s="1"/>
      <c r="S896" s="12"/>
      <c r="T896" s="11"/>
    </row>
    <row r="897" spans="5:20">
      <c r="E897" s="9"/>
      <c r="F897" s="10"/>
      <c r="G897" s="9"/>
      <c r="H897" s="9"/>
      <c r="I897" s="11"/>
      <c r="K897" s="12"/>
      <c r="L897" s="11"/>
      <c r="M897" s="9"/>
      <c r="N897" s="10"/>
      <c r="O897" s="9"/>
      <c r="P897" s="9"/>
      <c r="Q897" s="11"/>
      <c r="R897" s="1"/>
      <c r="S897" s="12"/>
      <c r="T897" s="11"/>
    </row>
    <row r="898" spans="5:20">
      <c r="E898" s="9"/>
      <c r="F898" s="10"/>
      <c r="G898" s="9"/>
      <c r="H898" s="9"/>
      <c r="I898" s="11"/>
      <c r="K898" s="12"/>
      <c r="L898" s="11"/>
      <c r="M898" s="9"/>
      <c r="N898" s="10"/>
      <c r="O898" s="9"/>
      <c r="P898" s="9"/>
      <c r="Q898" s="11"/>
      <c r="R898" s="1"/>
      <c r="S898" s="12"/>
      <c r="T898" s="11"/>
    </row>
    <row r="899" spans="5:20">
      <c r="E899" s="9"/>
      <c r="F899" s="10"/>
      <c r="G899" s="9"/>
      <c r="H899" s="9"/>
      <c r="I899" s="11"/>
      <c r="K899" s="12"/>
      <c r="L899" s="11"/>
      <c r="M899" s="9"/>
      <c r="N899" s="10"/>
      <c r="O899" s="9"/>
      <c r="P899" s="9"/>
      <c r="Q899" s="11"/>
      <c r="R899" s="1"/>
      <c r="S899" s="12"/>
      <c r="T899" s="11"/>
    </row>
    <row r="900" spans="5:20">
      <c r="E900" s="9"/>
      <c r="F900" s="10"/>
      <c r="G900" s="9"/>
      <c r="H900" s="9"/>
      <c r="I900" s="11"/>
      <c r="K900" s="12"/>
      <c r="L900" s="11"/>
      <c r="M900" s="9"/>
      <c r="N900" s="10"/>
      <c r="O900" s="9"/>
      <c r="P900" s="9"/>
      <c r="Q900" s="11"/>
      <c r="R900" s="1"/>
      <c r="S900" s="12"/>
      <c r="T900" s="11"/>
    </row>
    <row r="901" spans="5:20">
      <c r="E901" s="9"/>
      <c r="F901" s="10"/>
      <c r="G901" s="9"/>
      <c r="H901" s="9"/>
      <c r="I901" s="11"/>
      <c r="K901" s="12"/>
      <c r="L901" s="11"/>
      <c r="M901" s="9"/>
      <c r="N901" s="10"/>
      <c r="O901" s="9"/>
      <c r="P901" s="9"/>
      <c r="Q901" s="11"/>
      <c r="R901" s="1"/>
      <c r="S901" s="12"/>
      <c r="T901" s="11"/>
    </row>
    <row r="902" spans="5:20">
      <c r="E902" s="9"/>
      <c r="F902" s="10"/>
      <c r="G902" s="9"/>
      <c r="H902" s="9"/>
      <c r="I902" s="11"/>
      <c r="K902" s="12"/>
      <c r="L902" s="11"/>
      <c r="M902" s="9"/>
      <c r="N902" s="10"/>
      <c r="O902" s="9"/>
      <c r="P902" s="9"/>
      <c r="Q902" s="11"/>
      <c r="R902" s="1"/>
      <c r="S902" s="12"/>
      <c r="T902" s="11"/>
    </row>
    <row r="903" spans="5:20">
      <c r="E903" s="9"/>
      <c r="F903" s="10"/>
      <c r="G903" s="9"/>
      <c r="H903" s="9"/>
      <c r="I903" s="11"/>
      <c r="K903" s="12"/>
      <c r="L903" s="11"/>
      <c r="M903" s="9"/>
      <c r="N903" s="10"/>
      <c r="O903" s="9"/>
      <c r="P903" s="9"/>
      <c r="Q903" s="11"/>
      <c r="R903" s="1"/>
      <c r="S903" s="12"/>
      <c r="T903" s="11"/>
    </row>
    <row r="904" spans="5:20">
      <c r="E904" s="9"/>
      <c r="F904" s="10"/>
      <c r="G904" s="9"/>
      <c r="H904" s="9"/>
      <c r="I904" s="11"/>
      <c r="K904" s="12"/>
      <c r="L904" s="11"/>
      <c r="M904" s="9"/>
      <c r="N904" s="10"/>
      <c r="O904" s="9"/>
      <c r="P904" s="9"/>
      <c r="Q904" s="11"/>
      <c r="R904" s="1"/>
      <c r="S904" s="12"/>
      <c r="T904" s="11"/>
    </row>
    <row r="905" spans="5:20">
      <c r="E905" s="9"/>
      <c r="F905" s="10"/>
      <c r="G905" s="9"/>
      <c r="H905" s="9"/>
      <c r="I905" s="11"/>
      <c r="K905" s="12"/>
      <c r="L905" s="11"/>
      <c r="M905" s="9"/>
      <c r="N905" s="10"/>
      <c r="O905" s="9"/>
      <c r="P905" s="9"/>
      <c r="Q905" s="11"/>
      <c r="R905" s="1"/>
      <c r="S905" s="12"/>
      <c r="T905" s="11"/>
    </row>
    <row r="906" spans="5:20">
      <c r="E906" s="9"/>
      <c r="F906" s="10"/>
      <c r="G906" s="9"/>
      <c r="H906" s="9"/>
      <c r="I906" s="11"/>
      <c r="K906" s="12"/>
      <c r="L906" s="11"/>
      <c r="M906" s="9"/>
      <c r="N906" s="10"/>
      <c r="O906" s="9"/>
      <c r="P906" s="9"/>
      <c r="Q906" s="11"/>
      <c r="R906" s="1"/>
      <c r="S906" s="12"/>
      <c r="T906" s="11"/>
    </row>
    <row r="907" spans="5:20">
      <c r="E907" s="9"/>
      <c r="F907" s="10"/>
      <c r="G907" s="9"/>
      <c r="H907" s="9"/>
      <c r="I907" s="11"/>
      <c r="K907" s="12"/>
      <c r="L907" s="11"/>
      <c r="M907" s="9"/>
      <c r="N907" s="10"/>
      <c r="O907" s="9"/>
      <c r="P907" s="9"/>
      <c r="Q907" s="11"/>
      <c r="R907" s="1"/>
      <c r="S907" s="12"/>
      <c r="T907" s="11"/>
    </row>
    <row r="908" spans="5:20">
      <c r="E908" s="9"/>
      <c r="F908" s="10"/>
      <c r="G908" s="9"/>
      <c r="H908" s="9"/>
      <c r="I908" s="11"/>
      <c r="K908" s="12"/>
      <c r="L908" s="11"/>
      <c r="M908" s="9"/>
      <c r="N908" s="10"/>
      <c r="O908" s="9"/>
      <c r="P908" s="9"/>
      <c r="Q908" s="11"/>
      <c r="R908" s="1"/>
      <c r="S908" s="12"/>
      <c r="T908" s="11"/>
    </row>
    <row r="909" spans="5:20">
      <c r="E909" s="9"/>
      <c r="F909" s="10"/>
      <c r="G909" s="9"/>
      <c r="H909" s="9"/>
      <c r="I909" s="11"/>
      <c r="K909" s="12"/>
      <c r="L909" s="11"/>
      <c r="M909" s="9"/>
      <c r="N909" s="10"/>
      <c r="O909" s="9"/>
      <c r="P909" s="9"/>
      <c r="Q909" s="11"/>
      <c r="R909" s="1"/>
      <c r="S909" s="12"/>
      <c r="T909" s="11"/>
    </row>
    <row r="910" spans="5:20">
      <c r="E910" s="9"/>
      <c r="F910" s="10"/>
      <c r="G910" s="9"/>
      <c r="H910" s="9"/>
      <c r="I910" s="11"/>
      <c r="K910" s="12"/>
      <c r="L910" s="11"/>
      <c r="M910" s="9"/>
      <c r="N910" s="10"/>
      <c r="O910" s="9"/>
      <c r="P910" s="9"/>
      <c r="Q910" s="11"/>
      <c r="R910" s="1"/>
      <c r="S910" s="12"/>
      <c r="T910" s="11"/>
    </row>
    <row r="911" spans="5:20">
      <c r="E911" s="9"/>
      <c r="F911" s="10"/>
      <c r="G911" s="9"/>
      <c r="H911" s="9"/>
      <c r="I911" s="11"/>
      <c r="K911" s="12"/>
      <c r="L911" s="11"/>
      <c r="M911" s="9"/>
      <c r="N911" s="10"/>
      <c r="O911" s="9"/>
      <c r="P911" s="9"/>
      <c r="Q911" s="11"/>
      <c r="R911" s="1"/>
      <c r="S911" s="12"/>
      <c r="T911" s="11"/>
    </row>
    <row r="912" spans="5:20">
      <c r="E912" s="9"/>
      <c r="F912" s="10"/>
      <c r="G912" s="9"/>
      <c r="H912" s="9"/>
      <c r="I912" s="11"/>
      <c r="K912" s="12"/>
      <c r="L912" s="11"/>
      <c r="M912" s="9"/>
      <c r="N912" s="10"/>
      <c r="O912" s="9"/>
      <c r="P912" s="9"/>
      <c r="Q912" s="11"/>
      <c r="R912" s="1"/>
      <c r="S912" s="12"/>
      <c r="T912" s="11"/>
    </row>
    <row r="913" spans="5:20">
      <c r="E913" s="9"/>
      <c r="F913" s="10"/>
      <c r="G913" s="9"/>
      <c r="H913" s="9"/>
      <c r="I913" s="11"/>
      <c r="K913" s="12"/>
      <c r="L913" s="11"/>
      <c r="M913" s="9"/>
      <c r="N913" s="10"/>
      <c r="O913" s="9"/>
      <c r="P913" s="9"/>
      <c r="Q913" s="11"/>
      <c r="R913" s="1"/>
      <c r="S913" s="12"/>
      <c r="T913" s="11"/>
    </row>
    <row r="914" spans="5:20">
      <c r="E914" s="9"/>
      <c r="F914" s="10"/>
      <c r="G914" s="9"/>
      <c r="H914" s="9"/>
      <c r="I914" s="11"/>
      <c r="K914" s="12"/>
      <c r="L914" s="11"/>
      <c r="M914" s="9"/>
      <c r="N914" s="10"/>
      <c r="O914" s="9"/>
      <c r="P914" s="9"/>
      <c r="Q914" s="11"/>
      <c r="R914" s="1"/>
      <c r="S914" s="12"/>
      <c r="T914" s="11"/>
    </row>
    <row r="915" spans="5:20">
      <c r="E915" s="9"/>
      <c r="F915" s="10"/>
      <c r="G915" s="9"/>
      <c r="H915" s="9"/>
      <c r="I915" s="11"/>
      <c r="K915" s="12"/>
      <c r="L915" s="11"/>
      <c r="M915" s="9"/>
      <c r="N915" s="10"/>
      <c r="O915" s="9"/>
      <c r="P915" s="9"/>
      <c r="Q915" s="11"/>
      <c r="R915" s="1"/>
      <c r="S915" s="12"/>
      <c r="T915" s="11"/>
    </row>
    <row r="916" spans="5:20">
      <c r="E916" s="9"/>
      <c r="F916" s="10"/>
      <c r="G916" s="9"/>
      <c r="H916" s="9"/>
      <c r="I916" s="11"/>
      <c r="K916" s="12"/>
      <c r="L916" s="11"/>
      <c r="M916" s="9"/>
      <c r="N916" s="10"/>
      <c r="O916" s="9"/>
      <c r="P916" s="9"/>
      <c r="Q916" s="11"/>
      <c r="R916" s="1"/>
      <c r="S916" s="12"/>
      <c r="T916" s="11"/>
    </row>
    <row r="917" spans="5:20">
      <c r="E917" s="9"/>
      <c r="F917" s="10"/>
      <c r="G917" s="9"/>
      <c r="H917" s="9"/>
      <c r="I917" s="11"/>
      <c r="K917" s="12"/>
      <c r="L917" s="11"/>
      <c r="M917" s="9"/>
      <c r="N917" s="10"/>
      <c r="O917" s="9"/>
      <c r="P917" s="9"/>
      <c r="Q917" s="11"/>
      <c r="R917" s="1"/>
      <c r="S917" s="12"/>
      <c r="T917" s="11"/>
    </row>
    <row r="918" spans="5:20">
      <c r="E918" s="9"/>
      <c r="F918" s="10"/>
      <c r="G918" s="9"/>
      <c r="H918" s="9"/>
      <c r="I918" s="11"/>
      <c r="K918" s="12"/>
      <c r="L918" s="11"/>
      <c r="M918" s="9"/>
      <c r="N918" s="10"/>
      <c r="O918" s="9"/>
      <c r="P918" s="9"/>
      <c r="Q918" s="11"/>
      <c r="R918" s="1"/>
      <c r="S918" s="12"/>
      <c r="T918" s="11"/>
    </row>
    <row r="919" spans="5:20">
      <c r="E919" s="9"/>
      <c r="F919" s="10"/>
      <c r="G919" s="9"/>
      <c r="H919" s="9"/>
      <c r="I919" s="11"/>
      <c r="K919" s="12"/>
      <c r="L919" s="11"/>
      <c r="M919" s="9"/>
      <c r="N919" s="10"/>
      <c r="O919" s="9"/>
      <c r="P919" s="9"/>
      <c r="Q919" s="11"/>
      <c r="R919" s="1"/>
      <c r="S919" s="12"/>
      <c r="T919" s="11"/>
    </row>
    <row r="920" spans="5:20">
      <c r="E920" s="9"/>
      <c r="F920" s="10"/>
      <c r="G920" s="9"/>
      <c r="H920" s="9"/>
      <c r="I920" s="11"/>
      <c r="K920" s="12"/>
      <c r="L920" s="11"/>
      <c r="M920" s="9"/>
      <c r="N920" s="10"/>
      <c r="O920" s="9"/>
      <c r="P920" s="9"/>
      <c r="Q920" s="11"/>
      <c r="R920" s="1"/>
      <c r="S920" s="12"/>
      <c r="T920" s="11"/>
    </row>
    <row r="921" spans="5:20">
      <c r="E921" s="9"/>
      <c r="F921" s="10"/>
      <c r="G921" s="9"/>
      <c r="H921" s="9"/>
      <c r="I921" s="11"/>
      <c r="K921" s="12"/>
      <c r="L921" s="11"/>
      <c r="M921" s="9"/>
      <c r="N921" s="10"/>
      <c r="O921" s="9"/>
      <c r="P921" s="9"/>
      <c r="Q921" s="11"/>
      <c r="R921" s="1"/>
      <c r="S921" s="12"/>
      <c r="T921" s="11"/>
    </row>
    <row r="922" spans="5:20">
      <c r="E922" s="9"/>
      <c r="F922" s="10"/>
      <c r="G922" s="9"/>
      <c r="H922" s="9"/>
      <c r="I922" s="11"/>
      <c r="K922" s="12"/>
      <c r="L922" s="11"/>
      <c r="M922" s="9"/>
      <c r="N922" s="10"/>
      <c r="O922" s="9"/>
      <c r="P922" s="9"/>
      <c r="Q922" s="11"/>
      <c r="R922" s="1"/>
      <c r="S922" s="12"/>
      <c r="T922" s="11"/>
    </row>
    <row r="923" spans="5:20">
      <c r="E923" s="9"/>
      <c r="F923" s="10"/>
      <c r="G923" s="9"/>
      <c r="H923" s="9"/>
      <c r="I923" s="11"/>
      <c r="K923" s="12"/>
      <c r="L923" s="11"/>
      <c r="M923" s="9"/>
      <c r="N923" s="10"/>
      <c r="O923" s="9"/>
      <c r="P923" s="9"/>
      <c r="Q923" s="11"/>
      <c r="R923" s="1"/>
      <c r="S923" s="12"/>
      <c r="T923" s="11"/>
    </row>
    <row r="924" spans="5:20">
      <c r="E924" s="9"/>
      <c r="F924" s="10"/>
      <c r="G924" s="9"/>
      <c r="H924" s="9"/>
      <c r="I924" s="11"/>
      <c r="K924" s="12"/>
      <c r="L924" s="11"/>
      <c r="M924" s="9"/>
      <c r="N924" s="10"/>
      <c r="O924" s="9"/>
      <c r="P924" s="9"/>
      <c r="Q924" s="11"/>
      <c r="R924" s="1"/>
      <c r="S924" s="12"/>
      <c r="T924" s="11"/>
    </row>
    <row r="925" spans="5:20">
      <c r="E925" s="9"/>
      <c r="F925" s="10"/>
      <c r="G925" s="9"/>
      <c r="H925" s="9"/>
      <c r="I925" s="11"/>
      <c r="K925" s="12"/>
      <c r="L925" s="11"/>
      <c r="M925" s="9"/>
      <c r="N925" s="10"/>
      <c r="O925" s="9"/>
      <c r="P925" s="9"/>
      <c r="Q925" s="11"/>
      <c r="R925" s="1"/>
      <c r="S925" s="12"/>
      <c r="T925" s="11"/>
    </row>
    <row r="926" spans="5:20">
      <c r="E926" s="9"/>
      <c r="F926" s="10"/>
      <c r="G926" s="9"/>
      <c r="H926" s="9"/>
      <c r="I926" s="11"/>
      <c r="K926" s="12"/>
      <c r="L926" s="11"/>
      <c r="M926" s="9"/>
      <c r="N926" s="10"/>
      <c r="O926" s="9"/>
      <c r="P926" s="9"/>
      <c r="Q926" s="11"/>
      <c r="R926" s="1"/>
      <c r="S926" s="12"/>
      <c r="T926" s="11"/>
    </row>
    <row r="927" spans="5:20">
      <c r="E927" s="9"/>
      <c r="F927" s="10"/>
      <c r="G927" s="9"/>
      <c r="H927" s="9"/>
      <c r="I927" s="11"/>
      <c r="K927" s="12"/>
      <c r="L927" s="11"/>
      <c r="M927" s="9"/>
      <c r="N927" s="10"/>
      <c r="O927" s="9"/>
      <c r="P927" s="9"/>
      <c r="Q927" s="11"/>
      <c r="R927" s="1"/>
      <c r="S927" s="12"/>
      <c r="T927" s="11"/>
    </row>
    <row r="928" spans="5:20">
      <c r="E928" s="9"/>
      <c r="F928" s="10"/>
      <c r="G928" s="9"/>
      <c r="H928" s="9"/>
      <c r="I928" s="11"/>
      <c r="K928" s="12"/>
      <c r="L928" s="11"/>
      <c r="M928" s="9"/>
      <c r="N928" s="10"/>
      <c r="O928" s="9"/>
      <c r="P928" s="9"/>
      <c r="Q928" s="11"/>
      <c r="R928" s="1"/>
      <c r="S928" s="12"/>
      <c r="T928" s="11"/>
    </row>
    <row r="929" spans="5:20">
      <c r="E929" s="9"/>
      <c r="F929" s="10"/>
      <c r="G929" s="9"/>
      <c r="H929" s="9"/>
      <c r="I929" s="11"/>
      <c r="K929" s="12"/>
      <c r="L929" s="11"/>
      <c r="M929" s="9"/>
      <c r="N929" s="10"/>
      <c r="O929" s="9"/>
      <c r="P929" s="9"/>
      <c r="Q929" s="11"/>
      <c r="R929" s="1"/>
      <c r="S929" s="12"/>
      <c r="T929" s="11"/>
    </row>
    <row r="930" spans="5:20">
      <c r="E930" s="9"/>
      <c r="F930" s="10"/>
      <c r="G930" s="9"/>
      <c r="H930" s="9"/>
      <c r="I930" s="11"/>
      <c r="K930" s="12"/>
      <c r="L930" s="11"/>
      <c r="M930" s="9"/>
      <c r="N930" s="10"/>
      <c r="O930" s="9"/>
      <c r="P930" s="9"/>
      <c r="Q930" s="11"/>
      <c r="R930" s="1"/>
      <c r="S930" s="12"/>
      <c r="T930" s="11"/>
    </row>
    <row r="931" spans="5:20">
      <c r="E931" s="9"/>
      <c r="F931" s="10"/>
      <c r="G931" s="9"/>
      <c r="H931" s="9"/>
      <c r="I931" s="11"/>
      <c r="K931" s="12"/>
      <c r="L931" s="11"/>
      <c r="M931" s="9"/>
      <c r="N931" s="10"/>
      <c r="O931" s="9"/>
      <c r="P931" s="9"/>
      <c r="Q931" s="11"/>
      <c r="R931" s="1"/>
      <c r="S931" s="12"/>
      <c r="T931" s="11"/>
    </row>
    <row r="932" spans="5:20">
      <c r="E932" s="9"/>
      <c r="F932" s="10"/>
      <c r="G932" s="9"/>
      <c r="H932" s="9"/>
      <c r="I932" s="11"/>
      <c r="K932" s="12"/>
      <c r="L932" s="11"/>
      <c r="M932" s="9"/>
      <c r="N932" s="10"/>
      <c r="O932" s="9"/>
      <c r="P932" s="9"/>
      <c r="Q932" s="11"/>
      <c r="R932" s="1"/>
      <c r="S932" s="12"/>
      <c r="T932" s="11"/>
    </row>
    <row r="933" spans="5:20">
      <c r="E933" s="9"/>
      <c r="F933" s="10"/>
      <c r="G933" s="9"/>
      <c r="H933" s="9"/>
      <c r="I933" s="11"/>
      <c r="K933" s="12"/>
      <c r="L933" s="11"/>
      <c r="M933" s="9"/>
      <c r="N933" s="10"/>
      <c r="O933" s="9"/>
      <c r="P933" s="9"/>
      <c r="Q933" s="11"/>
      <c r="R933" s="1"/>
      <c r="S933" s="12"/>
      <c r="T933" s="11"/>
    </row>
    <row r="934" spans="5:20">
      <c r="E934" s="9"/>
      <c r="F934" s="10"/>
      <c r="G934" s="9"/>
      <c r="H934" s="9"/>
      <c r="I934" s="11"/>
      <c r="K934" s="12"/>
      <c r="L934" s="11"/>
      <c r="M934" s="9"/>
      <c r="N934" s="10"/>
      <c r="O934" s="9"/>
      <c r="P934" s="9"/>
      <c r="Q934" s="11"/>
      <c r="R934" s="1"/>
      <c r="S934" s="12"/>
      <c r="T934" s="11"/>
    </row>
    <row r="935" spans="5:20">
      <c r="E935" s="9"/>
      <c r="F935" s="10"/>
      <c r="G935" s="9"/>
      <c r="H935" s="9"/>
      <c r="I935" s="11"/>
      <c r="K935" s="12"/>
      <c r="L935" s="11"/>
      <c r="M935" s="9"/>
      <c r="N935" s="10"/>
      <c r="O935" s="9"/>
      <c r="P935" s="9"/>
      <c r="Q935" s="11"/>
      <c r="R935" s="1"/>
      <c r="S935" s="12"/>
      <c r="T935" s="11"/>
    </row>
    <row r="936" spans="5:20">
      <c r="E936" s="9"/>
      <c r="F936" s="10"/>
      <c r="G936" s="9"/>
      <c r="H936" s="9"/>
      <c r="I936" s="11"/>
      <c r="K936" s="12"/>
      <c r="L936" s="11"/>
      <c r="M936" s="9"/>
      <c r="N936" s="10"/>
      <c r="O936" s="9"/>
      <c r="P936" s="9"/>
      <c r="Q936" s="11"/>
      <c r="R936" s="1"/>
      <c r="S936" s="12"/>
      <c r="T936" s="11"/>
    </row>
    <row r="937" spans="5:20">
      <c r="E937" s="9"/>
      <c r="F937" s="10"/>
      <c r="G937" s="9"/>
      <c r="H937" s="9"/>
      <c r="I937" s="11"/>
      <c r="K937" s="12"/>
      <c r="L937" s="11"/>
      <c r="M937" s="9"/>
      <c r="N937" s="10"/>
      <c r="O937" s="9"/>
      <c r="P937" s="9"/>
      <c r="Q937" s="11"/>
      <c r="R937" s="1"/>
      <c r="S937" s="12"/>
      <c r="T937" s="11"/>
    </row>
    <row r="938" spans="5:20">
      <c r="E938" s="9"/>
      <c r="F938" s="10"/>
      <c r="G938" s="9"/>
      <c r="H938" s="9"/>
      <c r="I938" s="11"/>
      <c r="K938" s="12"/>
      <c r="L938" s="11"/>
      <c r="M938" s="9"/>
      <c r="N938" s="10"/>
      <c r="O938" s="9"/>
      <c r="P938" s="9"/>
      <c r="Q938" s="11"/>
      <c r="R938" s="1"/>
      <c r="S938" s="12"/>
      <c r="T938" s="11"/>
    </row>
    <row r="939" spans="5:20">
      <c r="E939" s="9"/>
      <c r="F939" s="10"/>
      <c r="G939" s="9"/>
      <c r="H939" s="9"/>
      <c r="I939" s="11"/>
      <c r="K939" s="12"/>
      <c r="L939" s="11"/>
      <c r="M939" s="9"/>
      <c r="N939" s="10"/>
      <c r="O939" s="9"/>
      <c r="P939" s="9"/>
      <c r="Q939" s="11"/>
      <c r="R939" s="1"/>
      <c r="S939" s="12"/>
      <c r="T939" s="11"/>
    </row>
    <row r="940" spans="5:20">
      <c r="E940" s="9"/>
      <c r="F940" s="10"/>
      <c r="G940" s="9"/>
      <c r="H940" s="9"/>
      <c r="I940" s="11"/>
      <c r="K940" s="12"/>
      <c r="L940" s="11"/>
      <c r="M940" s="9"/>
      <c r="N940" s="10"/>
      <c r="O940" s="9"/>
      <c r="P940" s="9"/>
      <c r="Q940" s="11"/>
      <c r="R940" s="1"/>
      <c r="S940" s="12"/>
      <c r="T940" s="11"/>
    </row>
    <row r="941" spans="5:20">
      <c r="E941" s="9"/>
      <c r="F941" s="10"/>
      <c r="G941" s="9"/>
      <c r="H941" s="9"/>
      <c r="I941" s="11"/>
      <c r="K941" s="12"/>
      <c r="L941" s="11"/>
      <c r="M941" s="9"/>
      <c r="N941" s="10"/>
      <c r="O941" s="9"/>
      <c r="P941" s="9"/>
      <c r="Q941" s="11"/>
      <c r="R941" s="1"/>
      <c r="S941" s="12"/>
      <c r="T941" s="11"/>
    </row>
    <row r="942" spans="5:20">
      <c r="E942" s="9"/>
      <c r="F942" s="10"/>
      <c r="G942" s="9"/>
      <c r="H942" s="9"/>
      <c r="I942" s="11"/>
      <c r="K942" s="12"/>
      <c r="L942" s="11"/>
      <c r="M942" s="9"/>
      <c r="N942" s="10"/>
      <c r="O942" s="9"/>
      <c r="P942" s="9"/>
      <c r="Q942" s="11"/>
      <c r="R942" s="1"/>
      <c r="S942" s="12"/>
      <c r="T942" s="11"/>
    </row>
    <row r="943" spans="5:20">
      <c r="E943" s="9"/>
      <c r="F943" s="10"/>
      <c r="G943" s="9"/>
      <c r="H943" s="9"/>
      <c r="I943" s="11"/>
      <c r="K943" s="12"/>
      <c r="L943" s="11"/>
      <c r="M943" s="9"/>
      <c r="N943" s="10"/>
      <c r="O943" s="9"/>
      <c r="P943" s="9"/>
      <c r="Q943" s="11"/>
      <c r="R943" s="1"/>
      <c r="S943" s="12"/>
      <c r="T943" s="11"/>
    </row>
    <row r="944" spans="5:20">
      <c r="E944" s="9"/>
      <c r="F944" s="10"/>
      <c r="G944" s="9"/>
      <c r="H944" s="9"/>
      <c r="I944" s="11"/>
      <c r="K944" s="12"/>
      <c r="L944" s="11"/>
      <c r="M944" s="9"/>
      <c r="N944" s="10"/>
      <c r="O944" s="9"/>
      <c r="P944" s="9"/>
      <c r="Q944" s="11"/>
      <c r="R944" s="1"/>
      <c r="S944" s="12"/>
      <c r="T944" s="11"/>
    </row>
    <row r="945" spans="5:20">
      <c r="E945" s="9"/>
      <c r="F945" s="10"/>
      <c r="G945" s="9"/>
      <c r="H945" s="9"/>
      <c r="I945" s="11"/>
      <c r="K945" s="12"/>
      <c r="L945" s="11"/>
      <c r="M945" s="9"/>
      <c r="N945" s="10"/>
      <c r="O945" s="9"/>
      <c r="P945" s="9"/>
      <c r="Q945" s="11"/>
      <c r="R945" s="1"/>
      <c r="S945" s="12"/>
      <c r="T945" s="11"/>
    </row>
    <row r="946" spans="5:20">
      <c r="E946" s="9"/>
      <c r="F946" s="10"/>
      <c r="G946" s="9"/>
      <c r="H946" s="9"/>
      <c r="I946" s="11"/>
      <c r="K946" s="12"/>
      <c r="L946" s="11"/>
      <c r="M946" s="9"/>
      <c r="N946" s="10"/>
      <c r="O946" s="9"/>
      <c r="P946" s="9"/>
      <c r="Q946" s="11"/>
      <c r="R946" s="1"/>
      <c r="S946" s="12"/>
      <c r="T946" s="11"/>
    </row>
    <row r="947" spans="5:20">
      <c r="E947" s="9"/>
      <c r="F947" s="10"/>
      <c r="G947" s="9"/>
      <c r="H947" s="9"/>
      <c r="I947" s="11"/>
      <c r="K947" s="12"/>
      <c r="L947" s="11"/>
      <c r="M947" s="9"/>
      <c r="N947" s="10"/>
      <c r="O947" s="9"/>
      <c r="P947" s="9"/>
      <c r="Q947" s="11"/>
      <c r="R947" s="1"/>
      <c r="S947" s="12"/>
      <c r="T947" s="11"/>
    </row>
    <row r="948" spans="5:20">
      <c r="E948" s="9"/>
      <c r="F948" s="10"/>
      <c r="G948" s="9"/>
      <c r="H948" s="9"/>
      <c r="I948" s="11"/>
      <c r="K948" s="12"/>
      <c r="L948" s="11"/>
      <c r="M948" s="9"/>
      <c r="N948" s="10"/>
      <c r="O948" s="9"/>
      <c r="P948" s="9"/>
      <c r="Q948" s="11"/>
      <c r="R948" s="1"/>
      <c r="S948" s="12"/>
      <c r="T948" s="11"/>
    </row>
    <row r="949" spans="5:20">
      <c r="E949" s="9"/>
      <c r="F949" s="10"/>
      <c r="G949" s="9"/>
      <c r="H949" s="9"/>
      <c r="I949" s="11"/>
      <c r="K949" s="12"/>
      <c r="L949" s="11"/>
      <c r="M949" s="9"/>
      <c r="N949" s="10"/>
      <c r="O949" s="9"/>
      <c r="P949" s="9"/>
      <c r="Q949" s="11"/>
      <c r="R949" s="1"/>
      <c r="S949" s="12"/>
      <c r="T949" s="11"/>
    </row>
    <row r="950" spans="5:20">
      <c r="E950" s="9"/>
      <c r="F950" s="10"/>
      <c r="G950" s="9"/>
      <c r="H950" s="9"/>
      <c r="I950" s="11"/>
      <c r="K950" s="12"/>
      <c r="L950" s="11"/>
      <c r="M950" s="9"/>
      <c r="N950" s="10"/>
      <c r="O950" s="9"/>
      <c r="P950" s="9"/>
      <c r="Q950" s="11"/>
      <c r="R950" s="1"/>
      <c r="S950" s="12"/>
      <c r="T950" s="11"/>
    </row>
    <row r="951" spans="5:20">
      <c r="E951" s="9"/>
      <c r="F951" s="10"/>
      <c r="G951" s="9"/>
      <c r="H951" s="9"/>
      <c r="I951" s="11"/>
      <c r="K951" s="12"/>
      <c r="L951" s="11"/>
      <c r="M951" s="9"/>
      <c r="N951" s="10"/>
      <c r="O951" s="9"/>
      <c r="P951" s="9"/>
      <c r="Q951" s="11"/>
      <c r="R951" s="1"/>
      <c r="S951" s="12"/>
      <c r="T951" s="11"/>
    </row>
    <row r="952" spans="5:20">
      <c r="E952" s="9"/>
      <c r="F952" s="10"/>
      <c r="G952" s="9"/>
      <c r="H952" s="9"/>
      <c r="I952" s="11"/>
      <c r="K952" s="12"/>
      <c r="L952" s="11"/>
      <c r="M952" s="9"/>
      <c r="N952" s="10"/>
      <c r="O952" s="9"/>
      <c r="P952" s="9"/>
      <c r="Q952" s="11"/>
      <c r="R952" s="1"/>
      <c r="S952" s="12"/>
      <c r="T952" s="11"/>
    </row>
    <row r="953" spans="5:20">
      <c r="E953" s="9"/>
      <c r="F953" s="10"/>
      <c r="G953" s="9"/>
      <c r="H953" s="9"/>
      <c r="I953" s="11"/>
      <c r="K953" s="12"/>
      <c r="L953" s="11"/>
      <c r="M953" s="9"/>
      <c r="N953" s="10"/>
      <c r="O953" s="9"/>
      <c r="P953" s="9"/>
      <c r="Q953" s="11"/>
      <c r="R953" s="1"/>
      <c r="S953" s="12"/>
      <c r="T953" s="11"/>
    </row>
    <row r="954" spans="5:20">
      <c r="E954" s="9"/>
      <c r="F954" s="10"/>
      <c r="G954" s="9"/>
      <c r="H954" s="9"/>
      <c r="I954" s="11"/>
      <c r="K954" s="12"/>
      <c r="L954" s="11"/>
      <c r="M954" s="9"/>
      <c r="N954" s="10"/>
      <c r="O954" s="9"/>
      <c r="P954" s="9"/>
      <c r="Q954" s="11"/>
      <c r="R954" s="1"/>
      <c r="S954" s="12"/>
      <c r="T954" s="11"/>
    </row>
  </sheetData>
  <autoFilter ref="E1:R589" xr:uid="{00000000-0009-0000-0000-000005000000}"/>
  <pageMargins left="0.7" right="0.7" top="0.75" bottom="0.75" header="0.1" footer="0.3"/>
  <pageSetup scale="67" orientation="landscape" r:id="rId1"/>
  <headerFooter>
    <oddHeader>&amp;L&amp;"Arial,Bold"&amp;8 11:15 PM
&amp;"Arial,Bold"&amp;8 04/20/16
&amp;"Arial,Bold"&amp;8 Accrual Basis&amp;C&amp;"Arial,Bold"&amp;12 Orange Legal, Inc
&amp;"Arial,Bold"&amp;14 Transactions by Account
&amp;"Arial,Bold"&amp;10 As of April 17, 2016</oddHeader>
    <oddFooter>&amp;R&amp;"Arial,Bold"&amp;8 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G10117"/>
  <sheetViews>
    <sheetView topLeftCell="A8922" workbookViewId="0">
      <selection activeCell="L154" sqref="L154"/>
    </sheetView>
  </sheetViews>
  <sheetFormatPr defaultRowHeight="15"/>
  <cols>
    <col min="1" max="1" width="16" customWidth="1"/>
    <col min="2" max="2" width="16.140625" customWidth="1"/>
    <col min="3" max="3" width="13.42578125" style="13" customWidth="1"/>
    <col min="5" max="5" width="11.42578125" bestFit="1" customWidth="1"/>
    <col min="7" max="7" width="9" bestFit="1" customWidth="1"/>
  </cols>
  <sheetData>
    <row r="1" spans="1:1">
      <c r="A1" s="16"/>
    </row>
    <row r="2" spans="1:1">
      <c r="A2" s="16"/>
    </row>
    <row r="3" spans="1:1">
      <c r="A3" s="16"/>
    </row>
    <row r="4" spans="1:1">
      <c r="A4" s="16"/>
    </row>
    <row r="5" spans="1:1">
      <c r="A5" s="16"/>
    </row>
    <row r="6" spans="1:1">
      <c r="A6" s="16"/>
    </row>
    <row r="7" spans="1:1">
      <c r="A7" s="16"/>
    </row>
    <row r="8" spans="1:1">
      <c r="A8" s="16"/>
    </row>
    <row r="9" spans="1:1">
      <c r="A9" s="16"/>
    </row>
    <row r="10" spans="1:1">
      <c r="A10" s="16"/>
    </row>
    <row r="11" spans="1:1">
      <c r="A11" s="16"/>
    </row>
    <row r="12" spans="1:1">
      <c r="A12" s="16"/>
    </row>
    <row r="13" spans="1:1">
      <c r="A13" s="16"/>
    </row>
    <row r="14" spans="1:1">
      <c r="A14" s="16"/>
    </row>
    <row r="15" spans="1:1">
      <c r="A15" s="16"/>
    </row>
    <row r="16" spans="1:1">
      <c r="A16" s="16"/>
    </row>
    <row r="17" spans="1:1">
      <c r="A17" s="16"/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  <row r="23" spans="1:1">
      <c r="A23" s="16"/>
    </row>
    <row r="24" spans="1:1">
      <c r="A24" s="16"/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  <row r="30" spans="1:1">
      <c r="A30" s="16"/>
    </row>
    <row r="31" spans="1:1">
      <c r="A31" s="16"/>
    </row>
    <row r="32" spans="1:1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  <row r="1073" spans="1:1">
      <c r="A1073" s="16"/>
    </row>
    <row r="1074" spans="1:1">
      <c r="A1074" s="16"/>
    </row>
    <row r="1075" spans="1:1">
      <c r="A1075" s="16"/>
    </row>
    <row r="1076" spans="1:1">
      <c r="A1076" s="16"/>
    </row>
    <row r="1077" spans="1:1">
      <c r="A1077" s="16"/>
    </row>
    <row r="1078" spans="1:1">
      <c r="A1078" s="16"/>
    </row>
    <row r="1079" spans="1:1">
      <c r="A1079" s="16"/>
    </row>
    <row r="1080" spans="1:1">
      <c r="A1080" s="16"/>
    </row>
    <row r="1081" spans="1:1">
      <c r="A1081" s="16"/>
    </row>
    <row r="1082" spans="1:1">
      <c r="A1082" s="16"/>
    </row>
    <row r="1083" spans="1:1">
      <c r="A1083" s="16"/>
    </row>
    <row r="1084" spans="1:1">
      <c r="A1084" s="16"/>
    </row>
    <row r="1085" spans="1:1">
      <c r="A1085" s="16"/>
    </row>
    <row r="1086" spans="1:1">
      <c r="A1086" s="16"/>
    </row>
    <row r="1087" spans="1:1">
      <c r="A1087" s="16"/>
    </row>
    <row r="1088" spans="1:1">
      <c r="A1088" s="16"/>
    </row>
    <row r="1089" spans="1:1">
      <c r="A1089" s="16"/>
    </row>
    <row r="1090" spans="1:1">
      <c r="A1090" s="16"/>
    </row>
    <row r="1091" spans="1:1">
      <c r="A1091" s="16"/>
    </row>
    <row r="1092" spans="1:1">
      <c r="A1092" s="16"/>
    </row>
    <row r="1093" spans="1:1">
      <c r="A1093" s="16"/>
    </row>
    <row r="1094" spans="1:1">
      <c r="A1094" s="16"/>
    </row>
    <row r="1095" spans="1:1">
      <c r="A1095" s="16"/>
    </row>
    <row r="1096" spans="1:1">
      <c r="A1096" s="16"/>
    </row>
    <row r="1097" spans="1:1">
      <c r="A1097" s="16"/>
    </row>
    <row r="1098" spans="1:1">
      <c r="A1098" s="16"/>
    </row>
    <row r="1099" spans="1:1">
      <c r="A1099" s="16"/>
    </row>
    <row r="1100" spans="1:1">
      <c r="A1100" s="16"/>
    </row>
    <row r="1101" spans="1:1">
      <c r="A1101" s="16"/>
    </row>
    <row r="1102" spans="1:1">
      <c r="A1102" s="16"/>
    </row>
    <row r="1103" spans="1:1">
      <c r="A1103" s="16"/>
    </row>
    <row r="1104" spans="1:1">
      <c r="A1104" s="16"/>
    </row>
    <row r="1105" spans="1:1">
      <c r="A1105" s="16"/>
    </row>
    <row r="1106" spans="1:1">
      <c r="A1106" s="16"/>
    </row>
    <row r="1107" spans="1:1">
      <c r="A1107" s="16"/>
    </row>
    <row r="1108" spans="1:1">
      <c r="A1108" s="16"/>
    </row>
    <row r="1109" spans="1:1">
      <c r="A1109" s="16"/>
    </row>
    <row r="1110" spans="1:1">
      <c r="A1110" s="16"/>
    </row>
    <row r="1111" spans="1:1">
      <c r="A1111" s="16"/>
    </row>
    <row r="1112" spans="1:1">
      <c r="A1112" s="16"/>
    </row>
    <row r="1113" spans="1:1">
      <c r="A1113" s="16"/>
    </row>
    <row r="1114" spans="1:1">
      <c r="A1114" s="16"/>
    </row>
    <row r="1115" spans="1:1">
      <c r="A1115" s="16"/>
    </row>
    <row r="1116" spans="1:1">
      <c r="A1116" s="16"/>
    </row>
    <row r="1117" spans="1:1">
      <c r="A1117" s="16"/>
    </row>
    <row r="1118" spans="1:1">
      <c r="A1118" s="16"/>
    </row>
    <row r="1119" spans="1:1">
      <c r="A1119" s="16"/>
    </row>
    <row r="1120" spans="1:1">
      <c r="A1120" s="16"/>
    </row>
    <row r="1121" spans="1:1">
      <c r="A1121" s="16"/>
    </row>
    <row r="1122" spans="1:1">
      <c r="A1122" s="16"/>
    </row>
    <row r="1123" spans="1:1">
      <c r="A1123" s="16"/>
    </row>
    <row r="1124" spans="1:1">
      <c r="A1124" s="16"/>
    </row>
    <row r="1125" spans="1:1">
      <c r="A1125" s="16"/>
    </row>
    <row r="1126" spans="1:1">
      <c r="A1126" s="16"/>
    </row>
    <row r="1127" spans="1:1">
      <c r="A1127" s="16"/>
    </row>
    <row r="1128" spans="1:1">
      <c r="A1128" s="16"/>
    </row>
    <row r="1129" spans="1:1">
      <c r="A1129" s="16"/>
    </row>
    <row r="1130" spans="1:1">
      <c r="A1130" s="16"/>
    </row>
    <row r="1131" spans="1:1">
      <c r="A1131" s="16"/>
    </row>
    <row r="1132" spans="1:1">
      <c r="A1132" s="16"/>
    </row>
    <row r="1133" spans="1:1">
      <c r="A1133" s="16"/>
    </row>
    <row r="1134" spans="1:1">
      <c r="A1134" s="16"/>
    </row>
    <row r="1135" spans="1:1">
      <c r="A1135" s="16"/>
    </row>
    <row r="1136" spans="1:1">
      <c r="A1136" s="16"/>
    </row>
    <row r="1137" spans="1:1">
      <c r="A1137" s="16"/>
    </row>
    <row r="1138" spans="1:1">
      <c r="A1138" s="16"/>
    </row>
    <row r="1139" spans="1:1">
      <c r="A1139" s="16"/>
    </row>
    <row r="1140" spans="1:1">
      <c r="A1140" s="16"/>
    </row>
    <row r="1141" spans="1:1">
      <c r="A1141" s="16"/>
    </row>
    <row r="1142" spans="1:1">
      <c r="A1142" s="16"/>
    </row>
    <row r="1143" spans="1:1">
      <c r="A1143" s="16"/>
    </row>
    <row r="1144" spans="1:1">
      <c r="A1144" s="16"/>
    </row>
    <row r="1145" spans="1:1">
      <c r="A1145" s="16"/>
    </row>
    <row r="1146" spans="1:1">
      <c r="A1146" s="16"/>
    </row>
    <row r="1147" spans="1:1">
      <c r="A1147" s="16"/>
    </row>
    <row r="1148" spans="1:1">
      <c r="A1148" s="16"/>
    </row>
    <row r="1149" spans="1:1">
      <c r="A1149" s="16"/>
    </row>
    <row r="1150" spans="1:1">
      <c r="A1150" s="16"/>
    </row>
    <row r="1151" spans="1:1">
      <c r="A1151" s="16"/>
    </row>
    <row r="1152" spans="1:1">
      <c r="A1152" s="16"/>
    </row>
    <row r="1153" spans="1:1">
      <c r="A1153" s="16"/>
    </row>
    <row r="1154" spans="1:1">
      <c r="A1154" s="16"/>
    </row>
    <row r="1155" spans="1:1">
      <c r="A1155" s="16"/>
    </row>
    <row r="1156" spans="1:1">
      <c r="A1156" s="16"/>
    </row>
    <row r="1157" spans="1:1">
      <c r="A1157" s="16"/>
    </row>
    <row r="1158" spans="1:1">
      <c r="A1158" s="16"/>
    </row>
    <row r="1159" spans="1:1">
      <c r="A1159" s="16"/>
    </row>
    <row r="1160" spans="1:1">
      <c r="A1160" s="16"/>
    </row>
    <row r="1161" spans="1:1">
      <c r="A1161" s="16"/>
    </row>
    <row r="1162" spans="1:1">
      <c r="A1162" s="16"/>
    </row>
    <row r="1163" spans="1:1">
      <c r="A1163" s="16"/>
    </row>
    <row r="1164" spans="1:1">
      <c r="A1164" s="16"/>
    </row>
    <row r="1165" spans="1:1">
      <c r="A1165" s="16"/>
    </row>
    <row r="1166" spans="1:1">
      <c r="A1166" s="16"/>
    </row>
    <row r="1167" spans="1:1">
      <c r="A1167" s="16"/>
    </row>
    <row r="1168" spans="1:1">
      <c r="A1168" s="16"/>
    </row>
    <row r="1169" spans="1:1">
      <c r="A1169" s="16"/>
    </row>
    <row r="1170" spans="1:1">
      <c r="A1170" s="16"/>
    </row>
    <row r="1171" spans="1:1">
      <c r="A1171" s="16"/>
    </row>
    <row r="1172" spans="1:1">
      <c r="A1172" s="16"/>
    </row>
    <row r="1173" spans="1:1">
      <c r="A1173" s="16"/>
    </row>
    <row r="1174" spans="1:1">
      <c r="A1174" s="16"/>
    </row>
    <row r="1175" spans="1:1">
      <c r="A1175" s="16"/>
    </row>
    <row r="1176" spans="1:1">
      <c r="A1176" s="16"/>
    </row>
    <row r="1177" spans="1:1">
      <c r="A1177" s="16"/>
    </row>
    <row r="1178" spans="1:1">
      <c r="A1178" s="16"/>
    </row>
    <row r="1179" spans="1:1">
      <c r="A1179" s="16"/>
    </row>
    <row r="1180" spans="1:1">
      <c r="A1180" s="16"/>
    </row>
    <row r="1181" spans="1:1">
      <c r="A1181" s="16"/>
    </row>
    <row r="1182" spans="1:1">
      <c r="A1182" s="16"/>
    </row>
    <row r="1183" spans="1:1">
      <c r="A1183" s="16"/>
    </row>
    <row r="1184" spans="1:1">
      <c r="A1184" s="16"/>
    </row>
    <row r="1185" spans="1:1">
      <c r="A1185" s="16"/>
    </row>
    <row r="1186" spans="1:1">
      <c r="A1186" s="16"/>
    </row>
    <row r="1187" spans="1:1">
      <c r="A1187" s="16"/>
    </row>
    <row r="1188" spans="1:1">
      <c r="A1188" s="16"/>
    </row>
    <row r="1189" spans="1:1">
      <c r="A1189" s="16"/>
    </row>
    <row r="1190" spans="1:1">
      <c r="A1190" s="16"/>
    </row>
    <row r="1191" spans="1:1">
      <c r="A1191" s="16"/>
    </row>
    <row r="1192" spans="1:1">
      <c r="A1192" s="16"/>
    </row>
    <row r="1193" spans="1:1">
      <c r="A1193" s="16"/>
    </row>
    <row r="1194" spans="1:1">
      <c r="A1194" s="16"/>
    </row>
    <row r="1195" spans="1:1">
      <c r="A1195" s="16"/>
    </row>
    <row r="1196" spans="1:1">
      <c r="A1196" s="16"/>
    </row>
    <row r="1197" spans="1:1">
      <c r="A1197" s="16"/>
    </row>
    <row r="1198" spans="1:1">
      <c r="A1198" s="16"/>
    </row>
    <row r="1199" spans="1:1">
      <c r="A1199" s="16"/>
    </row>
    <row r="1200" spans="1:1">
      <c r="A1200" s="16"/>
    </row>
    <row r="1201" spans="1:1">
      <c r="A1201" s="16"/>
    </row>
    <row r="1202" spans="1:1">
      <c r="A1202" s="16"/>
    </row>
    <row r="1203" spans="1:1">
      <c r="A1203" s="16"/>
    </row>
    <row r="1204" spans="1:1">
      <c r="A1204" s="16"/>
    </row>
    <row r="1205" spans="1:1">
      <c r="A1205" s="16"/>
    </row>
    <row r="1206" spans="1:1">
      <c r="A1206" s="16"/>
    </row>
    <row r="1207" spans="1:1">
      <c r="A1207" s="16"/>
    </row>
    <row r="1208" spans="1:1">
      <c r="A1208" s="16"/>
    </row>
    <row r="1209" spans="1:1">
      <c r="A1209" s="16"/>
    </row>
    <row r="1210" spans="1:1">
      <c r="A1210" s="16"/>
    </row>
    <row r="1211" spans="1:1">
      <c r="A1211" s="16"/>
    </row>
    <row r="1212" spans="1:1">
      <c r="A1212" s="16"/>
    </row>
    <row r="1213" spans="1:1">
      <c r="A1213" s="16"/>
    </row>
    <row r="1214" spans="1:1">
      <c r="A1214" s="16"/>
    </row>
    <row r="1215" spans="1:1">
      <c r="A1215" s="16"/>
    </row>
    <row r="1216" spans="1:1">
      <c r="A1216" s="16"/>
    </row>
    <row r="1217" spans="1:1">
      <c r="A1217" s="16"/>
    </row>
    <row r="1218" spans="1:1">
      <c r="A1218" s="16"/>
    </row>
    <row r="1219" spans="1:1">
      <c r="A1219" s="16"/>
    </row>
    <row r="1220" spans="1:1">
      <c r="A1220" s="16"/>
    </row>
    <row r="1221" spans="1:1">
      <c r="A1221" s="16"/>
    </row>
    <row r="1222" spans="1:1">
      <c r="A1222" s="16"/>
    </row>
    <row r="1223" spans="1:1">
      <c r="A1223" s="16"/>
    </row>
    <row r="1224" spans="1:1">
      <c r="A1224" s="16"/>
    </row>
    <row r="1225" spans="1:1">
      <c r="A1225" s="16"/>
    </row>
    <row r="1226" spans="1:1">
      <c r="A1226" s="16"/>
    </row>
    <row r="1227" spans="1:1">
      <c r="A1227" s="16"/>
    </row>
    <row r="1228" spans="1:1">
      <c r="A1228" s="16"/>
    </row>
    <row r="1229" spans="1:1">
      <c r="A1229" s="16"/>
    </row>
    <row r="1230" spans="1:1">
      <c r="A1230" s="16"/>
    </row>
    <row r="1231" spans="1:1">
      <c r="A1231" s="16"/>
    </row>
    <row r="1232" spans="1:1">
      <c r="A1232" s="16"/>
    </row>
    <row r="1233" spans="1:1">
      <c r="A1233" s="16"/>
    </row>
    <row r="1234" spans="1:1">
      <c r="A1234" s="16"/>
    </row>
    <row r="1235" spans="1:1">
      <c r="A1235" s="16"/>
    </row>
    <row r="1236" spans="1:1">
      <c r="A1236" s="16"/>
    </row>
    <row r="1237" spans="1:1">
      <c r="A1237" s="16"/>
    </row>
    <row r="1238" spans="1:1">
      <c r="A1238" s="16"/>
    </row>
    <row r="1239" spans="1:1">
      <c r="A1239" s="16"/>
    </row>
    <row r="1240" spans="1:1">
      <c r="A1240" s="16"/>
    </row>
    <row r="1241" spans="1:1">
      <c r="A1241" s="16"/>
    </row>
    <row r="1242" spans="1:1">
      <c r="A1242" s="16"/>
    </row>
    <row r="1243" spans="1:1">
      <c r="A1243" s="16"/>
    </row>
    <row r="1244" spans="1:1">
      <c r="A1244" s="16"/>
    </row>
    <row r="1245" spans="1:1">
      <c r="A1245" s="16"/>
    </row>
    <row r="1246" spans="1:1">
      <c r="A1246" s="16"/>
    </row>
    <row r="1247" spans="1:1">
      <c r="A1247" s="16"/>
    </row>
    <row r="1248" spans="1:1">
      <c r="A1248" s="16"/>
    </row>
    <row r="1249" spans="1:1">
      <c r="A1249" s="16"/>
    </row>
    <row r="1250" spans="1:1">
      <c r="A1250" s="16"/>
    </row>
    <row r="1251" spans="1:1">
      <c r="A1251" s="16"/>
    </row>
    <row r="1252" spans="1:1">
      <c r="A1252" s="16"/>
    </row>
    <row r="1253" spans="1:1">
      <c r="A1253" s="16"/>
    </row>
    <row r="1254" spans="1:1">
      <c r="A1254" s="16"/>
    </row>
    <row r="1255" spans="1:1">
      <c r="A1255" s="16"/>
    </row>
    <row r="1256" spans="1:1">
      <c r="A1256" s="16"/>
    </row>
    <row r="1257" spans="1:1">
      <c r="A1257" s="16"/>
    </row>
    <row r="1258" spans="1:1">
      <c r="A1258" s="16"/>
    </row>
    <row r="1259" spans="1:1">
      <c r="A1259" s="16"/>
    </row>
    <row r="1260" spans="1:1">
      <c r="A1260" s="16"/>
    </row>
    <row r="1261" spans="1:1">
      <c r="A1261" s="16"/>
    </row>
    <row r="1262" spans="1:1">
      <c r="A1262" s="16"/>
    </row>
    <row r="1263" spans="1:1">
      <c r="A1263" s="16"/>
    </row>
    <row r="1264" spans="1:1">
      <c r="A1264" s="16"/>
    </row>
    <row r="1265" spans="1:1">
      <c r="A1265" s="16"/>
    </row>
    <row r="1266" spans="1:1">
      <c r="A1266" s="16"/>
    </row>
    <row r="1267" spans="1:1">
      <c r="A1267" s="16"/>
    </row>
    <row r="1268" spans="1:1">
      <c r="A1268" s="16"/>
    </row>
    <row r="1269" spans="1:1">
      <c r="A1269" s="16"/>
    </row>
    <row r="1270" spans="1:1">
      <c r="A1270" s="16"/>
    </row>
    <row r="1271" spans="1:1">
      <c r="A1271" s="16"/>
    </row>
    <row r="1272" spans="1:1">
      <c r="A1272" s="16"/>
    </row>
    <row r="1273" spans="1:1">
      <c r="A1273" s="16"/>
    </row>
    <row r="1274" spans="1:1">
      <c r="A1274" s="16"/>
    </row>
    <row r="1275" spans="1:1">
      <c r="A1275" s="16"/>
    </row>
    <row r="1276" spans="1:1">
      <c r="A1276" s="16"/>
    </row>
    <row r="1277" spans="1:1">
      <c r="A1277" s="16"/>
    </row>
    <row r="1278" spans="1:1">
      <c r="A1278" s="16"/>
    </row>
    <row r="1279" spans="1:1">
      <c r="A1279" s="16"/>
    </row>
    <row r="1280" spans="1:1">
      <c r="A1280" s="16"/>
    </row>
    <row r="1281" spans="1:1">
      <c r="A1281" s="16"/>
    </row>
    <row r="1282" spans="1:1">
      <c r="A1282" s="16"/>
    </row>
    <row r="1283" spans="1:1">
      <c r="A1283" s="16"/>
    </row>
    <row r="1284" spans="1:1">
      <c r="A1284" s="16"/>
    </row>
    <row r="1285" spans="1:1">
      <c r="A1285" s="16"/>
    </row>
    <row r="1286" spans="1:1">
      <c r="A1286" s="16"/>
    </row>
    <row r="1287" spans="1:1">
      <c r="A1287" s="16"/>
    </row>
    <row r="1288" spans="1:1">
      <c r="A1288" s="16"/>
    </row>
    <row r="1289" spans="1:1">
      <c r="A1289" s="16"/>
    </row>
    <row r="1290" spans="1:1">
      <c r="A1290" s="16"/>
    </row>
    <row r="1291" spans="1:1">
      <c r="A1291" s="16"/>
    </row>
    <row r="1292" spans="1:1">
      <c r="A1292" s="16"/>
    </row>
    <row r="1293" spans="1:1">
      <c r="A1293" s="16"/>
    </row>
    <row r="1294" spans="1:1">
      <c r="A1294" s="16"/>
    </row>
    <row r="1295" spans="1:1">
      <c r="A1295" s="16"/>
    </row>
    <row r="1296" spans="1:1">
      <c r="A1296" s="16"/>
    </row>
    <row r="1297" spans="1:1">
      <c r="A1297" s="16"/>
    </row>
    <row r="1298" spans="1:1">
      <c r="A1298" s="16"/>
    </row>
    <row r="1299" spans="1:1">
      <c r="A1299" s="16"/>
    </row>
    <row r="1300" spans="1:1">
      <c r="A1300" s="16"/>
    </row>
    <row r="1301" spans="1:1">
      <c r="A1301" s="16"/>
    </row>
    <row r="1302" spans="1:1">
      <c r="A1302" s="16"/>
    </row>
    <row r="1303" spans="1:1">
      <c r="A1303" s="16"/>
    </row>
    <row r="1304" spans="1:1">
      <c r="A1304" s="16"/>
    </row>
    <row r="1305" spans="1:1">
      <c r="A1305" s="16"/>
    </row>
    <row r="1306" spans="1:1">
      <c r="A1306" s="16"/>
    </row>
    <row r="1307" spans="1:1">
      <c r="A1307" s="16"/>
    </row>
    <row r="1308" spans="1:1">
      <c r="A1308" s="16"/>
    </row>
    <row r="1309" spans="1:1">
      <c r="A1309" s="16"/>
    </row>
    <row r="1310" spans="1:1">
      <c r="A1310" s="16"/>
    </row>
    <row r="1311" spans="1:1">
      <c r="A1311" s="16"/>
    </row>
    <row r="1312" spans="1:1">
      <c r="A1312" s="16"/>
    </row>
    <row r="1313" spans="1:1">
      <c r="A1313" s="16"/>
    </row>
    <row r="1314" spans="1:1">
      <c r="A1314" s="16"/>
    </row>
    <row r="1315" spans="1:1">
      <c r="A1315" s="16"/>
    </row>
    <row r="1316" spans="1:1">
      <c r="A1316" s="16"/>
    </row>
    <row r="1317" spans="1:1">
      <c r="A1317" s="16"/>
    </row>
    <row r="1318" spans="1:1">
      <c r="A1318" s="16"/>
    </row>
    <row r="1319" spans="1:1">
      <c r="A1319" s="16"/>
    </row>
    <row r="1320" spans="1:1">
      <c r="A1320" s="16"/>
    </row>
    <row r="1321" spans="1:1">
      <c r="A1321" s="16"/>
    </row>
    <row r="1322" spans="1:1">
      <c r="A1322" s="16"/>
    </row>
    <row r="1323" spans="1:1">
      <c r="A1323" s="16"/>
    </row>
    <row r="1324" spans="1:1">
      <c r="A1324" s="16"/>
    </row>
    <row r="1325" spans="1:1">
      <c r="A1325" s="16"/>
    </row>
    <row r="1326" spans="1:1">
      <c r="A1326" s="16"/>
    </row>
    <row r="1327" spans="1:1">
      <c r="A1327" s="16"/>
    </row>
    <row r="1328" spans="1:1">
      <c r="A1328" s="16"/>
    </row>
    <row r="1329" spans="1:1">
      <c r="A1329" s="16"/>
    </row>
    <row r="1330" spans="1:1">
      <c r="A1330" s="16"/>
    </row>
    <row r="1331" spans="1:1">
      <c r="A1331" s="16"/>
    </row>
    <row r="1332" spans="1:1">
      <c r="A1332" s="16"/>
    </row>
    <row r="1333" spans="1:1">
      <c r="A1333" s="16"/>
    </row>
    <row r="1334" spans="1:1">
      <c r="A1334" s="16"/>
    </row>
    <row r="1335" spans="1:1">
      <c r="A1335" s="16"/>
    </row>
    <row r="1336" spans="1:1">
      <c r="A1336" s="16"/>
    </row>
    <row r="1337" spans="1:1">
      <c r="A1337" s="16"/>
    </row>
    <row r="1338" spans="1:1">
      <c r="A1338" s="16"/>
    </row>
    <row r="1339" spans="1:1">
      <c r="A1339" s="16"/>
    </row>
    <row r="1340" spans="1:1">
      <c r="A1340" s="16"/>
    </row>
    <row r="1341" spans="1:1">
      <c r="A1341" s="16"/>
    </row>
    <row r="1342" spans="1:1">
      <c r="A1342" s="16"/>
    </row>
    <row r="1343" spans="1:1">
      <c r="A1343" s="16"/>
    </row>
    <row r="1344" spans="1:1">
      <c r="A1344" s="16"/>
    </row>
    <row r="1345" spans="1:1">
      <c r="A1345" s="16"/>
    </row>
    <row r="1346" spans="1:1">
      <c r="A1346" s="16"/>
    </row>
    <row r="1347" spans="1:1">
      <c r="A1347" s="16"/>
    </row>
    <row r="1348" spans="1:1">
      <c r="A1348" s="16"/>
    </row>
    <row r="1349" spans="1:1">
      <c r="A1349" s="16"/>
    </row>
    <row r="1350" spans="1:1">
      <c r="A1350" s="16"/>
    </row>
    <row r="1351" spans="1:1">
      <c r="A1351" s="16"/>
    </row>
    <row r="1352" spans="1:1">
      <c r="A1352" s="16"/>
    </row>
    <row r="1353" spans="1:1">
      <c r="A1353" s="16"/>
    </row>
    <row r="1354" spans="1:1">
      <c r="A1354" s="16"/>
    </row>
    <row r="1355" spans="1:1">
      <c r="A1355" s="16"/>
    </row>
    <row r="1356" spans="1:1">
      <c r="A1356" s="16"/>
    </row>
    <row r="1357" spans="1:1">
      <c r="A1357" s="16"/>
    </row>
    <row r="1358" spans="1:1">
      <c r="A1358" s="16"/>
    </row>
    <row r="1359" spans="1:1">
      <c r="A1359" s="16"/>
    </row>
    <row r="1360" spans="1:1">
      <c r="A1360" s="16"/>
    </row>
    <row r="1361" spans="1:3">
      <c r="A1361" s="16"/>
      <c r="C1361"/>
    </row>
    <row r="1362" spans="1:3">
      <c r="A1362" s="16"/>
      <c r="C1362"/>
    </row>
    <row r="1363" spans="1:3">
      <c r="A1363" s="16"/>
      <c r="C1363"/>
    </row>
    <row r="1364" spans="1:3">
      <c r="A1364" s="16"/>
      <c r="C1364"/>
    </row>
    <row r="1365" spans="1:3">
      <c r="A1365" s="16"/>
      <c r="C1365"/>
    </row>
    <row r="1366" spans="1:3">
      <c r="A1366" s="16"/>
      <c r="C1366"/>
    </row>
    <row r="1367" spans="1:3">
      <c r="A1367" s="16"/>
      <c r="C1367"/>
    </row>
    <row r="1368" spans="1:3">
      <c r="A1368" s="16"/>
      <c r="C1368"/>
    </row>
    <row r="1369" spans="1:3">
      <c r="A1369" s="16"/>
      <c r="C1369"/>
    </row>
    <row r="1370" spans="1:3">
      <c r="A1370" s="16"/>
      <c r="C1370"/>
    </row>
    <row r="1371" spans="1:3">
      <c r="A1371" s="16"/>
      <c r="C1371"/>
    </row>
    <row r="1372" spans="1:3">
      <c r="A1372" s="16"/>
      <c r="C1372"/>
    </row>
    <row r="1373" spans="1:3">
      <c r="A1373" s="16"/>
      <c r="C1373"/>
    </row>
    <row r="1374" spans="1:3">
      <c r="A1374" s="16"/>
      <c r="C1374"/>
    </row>
    <row r="1375" spans="1:3">
      <c r="A1375" s="16"/>
      <c r="C1375"/>
    </row>
    <row r="1376" spans="1:3">
      <c r="A1376" s="16"/>
      <c r="C1376"/>
    </row>
    <row r="1377" spans="1:3">
      <c r="A1377" s="16"/>
      <c r="C1377"/>
    </row>
    <row r="1378" spans="1:3">
      <c r="A1378" s="16"/>
      <c r="C1378"/>
    </row>
    <row r="1379" spans="1:3">
      <c r="A1379" s="16"/>
      <c r="C1379"/>
    </row>
    <row r="1380" spans="1:3">
      <c r="A1380" s="16"/>
      <c r="C1380"/>
    </row>
    <row r="1381" spans="1:3">
      <c r="A1381" s="16"/>
      <c r="C1381"/>
    </row>
    <row r="1382" spans="1:3">
      <c r="A1382" s="16"/>
      <c r="C1382"/>
    </row>
    <row r="1383" spans="1:3">
      <c r="A1383" s="16"/>
      <c r="C1383"/>
    </row>
    <row r="1384" spans="1:3">
      <c r="A1384" s="16"/>
      <c r="C1384"/>
    </row>
    <row r="1385" spans="1:3">
      <c r="A1385" s="16"/>
      <c r="C1385"/>
    </row>
    <row r="1386" spans="1:3">
      <c r="A1386" s="16"/>
      <c r="C1386"/>
    </row>
    <row r="1387" spans="1:3">
      <c r="A1387" s="16"/>
      <c r="C1387"/>
    </row>
    <row r="1388" spans="1:3">
      <c r="A1388" s="16"/>
      <c r="C1388"/>
    </row>
    <row r="1389" spans="1:3">
      <c r="A1389" s="16"/>
      <c r="C1389"/>
    </row>
    <row r="1390" spans="1:3">
      <c r="A1390" s="16"/>
      <c r="C1390"/>
    </row>
    <row r="1391" spans="1:3">
      <c r="A1391" s="16"/>
      <c r="C1391"/>
    </row>
    <row r="1392" spans="1:3">
      <c r="A1392" s="16"/>
      <c r="C1392"/>
    </row>
    <row r="1393" spans="1:3">
      <c r="A1393" s="16"/>
      <c r="C1393"/>
    </row>
    <row r="1394" spans="1:3">
      <c r="A1394" s="16"/>
      <c r="C1394"/>
    </row>
    <row r="1395" spans="1:3">
      <c r="A1395" s="16"/>
      <c r="C1395"/>
    </row>
    <row r="1396" spans="1:3">
      <c r="A1396" s="16"/>
      <c r="C1396"/>
    </row>
    <row r="1397" spans="1:3">
      <c r="A1397" s="16"/>
      <c r="C1397"/>
    </row>
    <row r="1398" spans="1:3">
      <c r="A1398" s="16"/>
      <c r="C1398"/>
    </row>
    <row r="1399" spans="1:3">
      <c r="A1399" s="16"/>
      <c r="C1399"/>
    </row>
    <row r="1400" spans="1:3">
      <c r="A1400" s="16"/>
      <c r="C1400"/>
    </row>
    <row r="1401" spans="1:3">
      <c r="A1401" s="16"/>
      <c r="C1401"/>
    </row>
    <row r="1402" spans="1:3">
      <c r="A1402" s="16"/>
      <c r="C1402"/>
    </row>
    <row r="1403" spans="1:3">
      <c r="A1403" s="16"/>
      <c r="C1403"/>
    </row>
    <row r="1404" spans="1:3">
      <c r="A1404" s="16"/>
      <c r="C1404"/>
    </row>
    <row r="1405" spans="1:3">
      <c r="A1405" s="16"/>
      <c r="C1405"/>
    </row>
    <row r="1406" spans="1:3">
      <c r="A1406" s="16"/>
      <c r="C1406"/>
    </row>
    <row r="1407" spans="1:3">
      <c r="A1407" s="16"/>
      <c r="C1407"/>
    </row>
    <row r="1408" spans="1:3">
      <c r="A1408" s="16"/>
      <c r="C1408"/>
    </row>
    <row r="1409" spans="1:3">
      <c r="A1409" s="16"/>
      <c r="C1409"/>
    </row>
    <row r="1410" spans="1:3">
      <c r="A1410" s="16"/>
      <c r="C1410"/>
    </row>
    <row r="1411" spans="1:3">
      <c r="A1411" s="16"/>
      <c r="C1411"/>
    </row>
    <row r="1412" spans="1:3">
      <c r="A1412" s="16"/>
      <c r="C1412"/>
    </row>
    <row r="1413" spans="1:3">
      <c r="A1413" s="16"/>
      <c r="C1413"/>
    </row>
    <row r="1414" spans="1:3">
      <c r="A1414" s="16"/>
      <c r="C1414"/>
    </row>
    <row r="1415" spans="1:3">
      <c r="A1415" s="16"/>
      <c r="C1415"/>
    </row>
    <row r="1416" spans="1:3">
      <c r="A1416" s="16"/>
      <c r="C1416"/>
    </row>
    <row r="1417" spans="1:3">
      <c r="A1417" s="16"/>
      <c r="C1417"/>
    </row>
    <row r="1418" spans="1:3">
      <c r="A1418" s="16"/>
      <c r="C1418"/>
    </row>
    <row r="1419" spans="1:3">
      <c r="A1419" s="16"/>
      <c r="C1419"/>
    </row>
    <row r="1420" spans="1:3">
      <c r="A1420" s="16"/>
      <c r="C1420"/>
    </row>
    <row r="1421" spans="1:3">
      <c r="A1421" s="16"/>
      <c r="C1421"/>
    </row>
    <row r="1422" spans="1:3">
      <c r="A1422" s="16"/>
      <c r="C1422"/>
    </row>
    <row r="1423" spans="1:3">
      <c r="A1423" s="16"/>
      <c r="C1423"/>
    </row>
    <row r="1424" spans="1:3">
      <c r="A1424" s="16"/>
      <c r="C1424"/>
    </row>
    <row r="1425" spans="1:3">
      <c r="A1425" s="16"/>
      <c r="C1425"/>
    </row>
    <row r="1426" spans="1:3">
      <c r="A1426" s="16"/>
      <c r="C1426"/>
    </row>
    <row r="1427" spans="1:3">
      <c r="A1427" s="16"/>
      <c r="C1427"/>
    </row>
    <row r="1428" spans="1:3">
      <c r="A1428" s="16"/>
      <c r="C1428"/>
    </row>
    <row r="1429" spans="1:3">
      <c r="A1429" s="16"/>
      <c r="C1429"/>
    </row>
    <row r="1430" spans="1:3">
      <c r="A1430" s="16"/>
      <c r="C1430"/>
    </row>
    <row r="1431" spans="1:3">
      <c r="A1431" s="16"/>
      <c r="C1431"/>
    </row>
    <row r="1432" spans="1:3">
      <c r="A1432" s="16"/>
      <c r="C1432"/>
    </row>
    <row r="1433" spans="1:3">
      <c r="A1433" s="16"/>
      <c r="C1433"/>
    </row>
    <row r="1434" spans="1:3">
      <c r="A1434" s="16"/>
      <c r="C1434"/>
    </row>
    <row r="1435" spans="1:3">
      <c r="A1435" s="16"/>
      <c r="C1435"/>
    </row>
    <row r="1436" spans="1:3">
      <c r="A1436" s="16"/>
      <c r="C1436"/>
    </row>
    <row r="1437" spans="1:3">
      <c r="A1437" s="16"/>
      <c r="C1437"/>
    </row>
    <row r="1438" spans="1:3">
      <c r="A1438" s="16"/>
      <c r="C1438"/>
    </row>
    <row r="1439" spans="1:3">
      <c r="A1439" s="16"/>
      <c r="C1439"/>
    </row>
    <row r="1440" spans="1:3">
      <c r="A1440" s="16"/>
      <c r="C1440"/>
    </row>
    <row r="1441" spans="1:3">
      <c r="A1441" s="16"/>
      <c r="C1441"/>
    </row>
    <row r="1442" spans="1:3">
      <c r="A1442" s="16"/>
      <c r="C1442"/>
    </row>
    <row r="1443" spans="1:3">
      <c r="A1443" s="16"/>
      <c r="C1443"/>
    </row>
    <row r="1444" spans="1:3">
      <c r="A1444" s="16"/>
      <c r="C1444"/>
    </row>
    <row r="1445" spans="1:3">
      <c r="A1445" s="16"/>
      <c r="C1445"/>
    </row>
    <row r="1446" spans="1:3">
      <c r="A1446" s="16"/>
      <c r="C1446"/>
    </row>
    <row r="1447" spans="1:3">
      <c r="A1447" s="16"/>
      <c r="C1447"/>
    </row>
    <row r="1448" spans="1:3">
      <c r="A1448" s="16"/>
      <c r="C1448"/>
    </row>
    <row r="1449" spans="1:3">
      <c r="A1449" s="16"/>
      <c r="C1449"/>
    </row>
    <row r="1450" spans="1:3">
      <c r="A1450" s="16"/>
      <c r="C1450"/>
    </row>
    <row r="1451" spans="1:3">
      <c r="A1451" s="16"/>
      <c r="C1451"/>
    </row>
    <row r="1452" spans="1:3">
      <c r="A1452" s="16"/>
      <c r="C1452"/>
    </row>
    <row r="1453" spans="1:3">
      <c r="A1453" s="16"/>
      <c r="C1453"/>
    </row>
    <row r="1454" spans="1:3">
      <c r="A1454" s="16"/>
      <c r="C1454"/>
    </row>
    <row r="1455" spans="1:3">
      <c r="A1455" s="16"/>
      <c r="C1455"/>
    </row>
    <row r="1456" spans="1:3">
      <c r="A1456" s="16"/>
      <c r="C1456"/>
    </row>
    <row r="1457" spans="1:3">
      <c r="A1457" s="16"/>
      <c r="C1457"/>
    </row>
    <row r="1458" spans="1:3">
      <c r="A1458" s="16"/>
      <c r="C1458"/>
    </row>
    <row r="1459" spans="1:3">
      <c r="A1459" s="16"/>
      <c r="C1459"/>
    </row>
    <row r="1460" spans="1:3">
      <c r="A1460" s="16"/>
      <c r="C1460"/>
    </row>
    <row r="1461" spans="1:3">
      <c r="A1461" s="16"/>
      <c r="C1461"/>
    </row>
    <row r="1462" spans="1:3">
      <c r="A1462" s="16"/>
      <c r="C1462"/>
    </row>
    <row r="1463" spans="1:3">
      <c r="A1463" s="16"/>
      <c r="C1463"/>
    </row>
    <row r="1464" spans="1:3">
      <c r="A1464" s="16"/>
      <c r="C1464"/>
    </row>
    <row r="1465" spans="1:3">
      <c r="A1465" s="16"/>
      <c r="C1465"/>
    </row>
    <row r="1466" spans="1:3">
      <c r="A1466" s="16"/>
      <c r="C1466"/>
    </row>
    <row r="1467" spans="1:3">
      <c r="A1467" s="16"/>
      <c r="C1467"/>
    </row>
    <row r="1468" spans="1:3">
      <c r="A1468" s="16"/>
      <c r="C1468"/>
    </row>
    <row r="1469" spans="1:3">
      <c r="A1469" s="16"/>
      <c r="C1469"/>
    </row>
    <row r="1470" spans="1:3">
      <c r="A1470" s="16"/>
      <c r="C1470"/>
    </row>
    <row r="1471" spans="1:3">
      <c r="A1471" s="16"/>
      <c r="C1471"/>
    </row>
    <row r="1472" spans="1:3">
      <c r="A1472" s="16"/>
      <c r="C1472"/>
    </row>
    <row r="1473" spans="1:3">
      <c r="A1473" s="16"/>
      <c r="C1473"/>
    </row>
    <row r="1474" spans="1:3">
      <c r="A1474" s="16"/>
      <c r="C1474"/>
    </row>
    <row r="1475" spans="1:3">
      <c r="A1475" s="16"/>
      <c r="C1475"/>
    </row>
    <row r="1476" spans="1:3">
      <c r="A1476" s="16"/>
      <c r="C1476"/>
    </row>
    <row r="1477" spans="1:3">
      <c r="A1477" s="16"/>
      <c r="C1477"/>
    </row>
    <row r="1478" spans="1:3">
      <c r="A1478" s="16"/>
      <c r="C1478"/>
    </row>
    <row r="1479" spans="1:3">
      <c r="A1479" s="16"/>
      <c r="C1479"/>
    </row>
    <row r="1480" spans="1:3">
      <c r="A1480" s="16"/>
      <c r="C1480"/>
    </row>
    <row r="1481" spans="1:3">
      <c r="A1481" s="16"/>
      <c r="C1481"/>
    </row>
    <row r="1482" spans="1:3">
      <c r="A1482" s="16"/>
      <c r="C1482"/>
    </row>
    <row r="1483" spans="1:3">
      <c r="A1483" s="16"/>
      <c r="C1483"/>
    </row>
    <row r="1484" spans="1:3">
      <c r="A1484" s="16"/>
      <c r="C1484"/>
    </row>
    <row r="1485" spans="1:3">
      <c r="A1485" s="16"/>
      <c r="C1485"/>
    </row>
    <row r="1486" spans="1:3">
      <c r="A1486" s="16"/>
      <c r="C1486"/>
    </row>
    <row r="1487" spans="1:3">
      <c r="A1487" s="16"/>
      <c r="C1487"/>
    </row>
    <row r="1488" spans="1:3">
      <c r="A1488" s="16"/>
      <c r="C1488"/>
    </row>
    <row r="1489" spans="1:3">
      <c r="A1489" s="16"/>
      <c r="C1489"/>
    </row>
    <row r="1490" spans="1:3">
      <c r="A1490" s="16"/>
      <c r="C1490"/>
    </row>
    <row r="1491" spans="1:3">
      <c r="A1491" s="16"/>
      <c r="C1491"/>
    </row>
    <row r="1492" spans="1:3">
      <c r="A1492" s="16"/>
      <c r="C1492"/>
    </row>
    <row r="1493" spans="1:3">
      <c r="A1493" s="16"/>
      <c r="C1493"/>
    </row>
    <row r="1494" spans="1:3">
      <c r="A1494" s="16"/>
      <c r="C1494"/>
    </row>
    <row r="1495" spans="1:3">
      <c r="A1495" s="16"/>
      <c r="C1495"/>
    </row>
    <row r="1496" spans="1:3">
      <c r="A1496" s="16"/>
      <c r="C1496"/>
    </row>
    <row r="1497" spans="1:3">
      <c r="A1497" s="16"/>
      <c r="C1497"/>
    </row>
    <row r="1498" spans="1:3">
      <c r="A1498" s="16"/>
      <c r="C1498"/>
    </row>
    <row r="1499" spans="1:3">
      <c r="A1499" s="16"/>
      <c r="C1499"/>
    </row>
    <row r="1500" spans="1:3">
      <c r="A1500" s="16"/>
      <c r="C1500"/>
    </row>
    <row r="1501" spans="1:3">
      <c r="A1501" s="16"/>
      <c r="C1501"/>
    </row>
    <row r="1502" spans="1:3">
      <c r="A1502" s="16"/>
      <c r="C1502"/>
    </row>
    <row r="1503" spans="1:3">
      <c r="A1503" s="16"/>
      <c r="C1503"/>
    </row>
    <row r="1504" spans="1:3">
      <c r="A1504" s="16"/>
      <c r="C1504"/>
    </row>
    <row r="1505" spans="1:3">
      <c r="A1505" s="16"/>
      <c r="C1505"/>
    </row>
    <row r="1506" spans="1:3">
      <c r="A1506" s="16"/>
      <c r="C1506"/>
    </row>
    <row r="1507" spans="1:3">
      <c r="A1507" s="16"/>
      <c r="C1507"/>
    </row>
    <row r="1508" spans="1:3">
      <c r="A1508" s="16"/>
      <c r="C1508"/>
    </row>
    <row r="1509" spans="1:3">
      <c r="A1509" s="16"/>
      <c r="C1509"/>
    </row>
    <row r="1510" spans="1:3">
      <c r="A1510" s="16"/>
      <c r="C1510"/>
    </row>
    <row r="1511" spans="1:3">
      <c r="A1511" s="16"/>
      <c r="C1511"/>
    </row>
    <row r="1512" spans="1:3">
      <c r="A1512" s="16"/>
      <c r="C1512"/>
    </row>
    <row r="1513" spans="1:3">
      <c r="A1513" s="16"/>
      <c r="C1513"/>
    </row>
    <row r="1514" spans="1:3">
      <c r="A1514" s="16"/>
      <c r="C1514"/>
    </row>
    <row r="1515" spans="1:3">
      <c r="A1515" s="16"/>
      <c r="C1515"/>
    </row>
    <row r="1516" spans="1:3">
      <c r="A1516" s="16"/>
      <c r="C1516"/>
    </row>
    <row r="1517" spans="1:3">
      <c r="A1517" s="16"/>
      <c r="C1517"/>
    </row>
    <row r="1518" spans="1:3">
      <c r="A1518" s="16"/>
      <c r="C1518"/>
    </row>
    <row r="1519" spans="1:3">
      <c r="A1519" s="16"/>
      <c r="C1519"/>
    </row>
    <row r="1520" spans="1:3">
      <c r="A1520" s="16"/>
      <c r="C1520"/>
    </row>
    <row r="1521" spans="1:3">
      <c r="A1521" s="16"/>
      <c r="C1521"/>
    </row>
    <row r="1522" spans="1:3">
      <c r="A1522" s="16"/>
      <c r="C1522"/>
    </row>
    <row r="1523" spans="1:3">
      <c r="A1523" s="16"/>
      <c r="C1523"/>
    </row>
    <row r="1524" spans="1:3">
      <c r="A1524" s="16"/>
      <c r="C1524"/>
    </row>
    <row r="1525" spans="1:3">
      <c r="A1525" s="16"/>
      <c r="C1525"/>
    </row>
    <row r="1526" spans="1:3">
      <c r="A1526" s="16"/>
      <c r="C1526"/>
    </row>
    <row r="1527" spans="1:3">
      <c r="A1527" s="16"/>
      <c r="C1527"/>
    </row>
    <row r="1528" spans="1:3">
      <c r="A1528" s="16"/>
      <c r="C1528"/>
    </row>
    <row r="1529" spans="1:3">
      <c r="A1529" s="16"/>
      <c r="C1529"/>
    </row>
    <row r="1530" spans="1:3">
      <c r="A1530" s="16"/>
      <c r="C1530"/>
    </row>
    <row r="1531" spans="1:3">
      <c r="A1531" s="16"/>
      <c r="C1531"/>
    </row>
    <row r="1532" spans="1:3">
      <c r="A1532" s="16"/>
      <c r="C1532"/>
    </row>
    <row r="1533" spans="1:3">
      <c r="A1533" s="16"/>
      <c r="C1533"/>
    </row>
    <row r="1534" spans="1:3">
      <c r="A1534" s="16"/>
      <c r="C1534"/>
    </row>
    <row r="1535" spans="1:3">
      <c r="A1535" s="16"/>
      <c r="C1535"/>
    </row>
    <row r="1536" spans="1:3">
      <c r="A1536" s="16"/>
      <c r="C1536"/>
    </row>
    <row r="1537" spans="1:3">
      <c r="A1537" s="16"/>
      <c r="C1537"/>
    </row>
    <row r="1538" spans="1:3">
      <c r="A1538" s="16"/>
      <c r="C1538"/>
    </row>
    <row r="1539" spans="1:3">
      <c r="A1539" s="16"/>
      <c r="C1539"/>
    </row>
    <row r="1540" spans="1:3">
      <c r="A1540" s="16"/>
      <c r="C1540"/>
    </row>
    <row r="1541" spans="1:3">
      <c r="A1541" s="16"/>
      <c r="C1541"/>
    </row>
    <row r="1542" spans="1:3">
      <c r="A1542" s="16"/>
      <c r="C1542"/>
    </row>
    <row r="1543" spans="1:3">
      <c r="A1543" s="16"/>
      <c r="C1543"/>
    </row>
    <row r="1544" spans="1:3">
      <c r="A1544" s="16"/>
      <c r="C1544"/>
    </row>
    <row r="1545" spans="1:3">
      <c r="A1545" s="16"/>
      <c r="C1545"/>
    </row>
    <row r="1546" spans="1:3">
      <c r="A1546" s="16"/>
      <c r="C1546"/>
    </row>
    <row r="1547" spans="1:3">
      <c r="A1547" s="16"/>
      <c r="C1547"/>
    </row>
    <row r="1548" spans="1:3">
      <c r="A1548" s="16"/>
      <c r="C1548"/>
    </row>
    <row r="1549" spans="1:3">
      <c r="A1549" s="16"/>
      <c r="C1549"/>
    </row>
    <row r="1550" spans="1:3">
      <c r="A1550" s="16"/>
      <c r="C1550"/>
    </row>
    <row r="1551" spans="1:3">
      <c r="A1551" s="16"/>
      <c r="C1551"/>
    </row>
    <row r="1552" spans="1:3">
      <c r="A1552" s="16"/>
      <c r="C1552"/>
    </row>
    <row r="1553" spans="1:3">
      <c r="A1553" s="16"/>
      <c r="C1553"/>
    </row>
    <row r="1554" spans="1:3">
      <c r="A1554" s="16"/>
      <c r="C1554"/>
    </row>
    <row r="1555" spans="1:3">
      <c r="A1555" s="16"/>
      <c r="C1555"/>
    </row>
    <row r="1556" spans="1:3">
      <c r="A1556" s="16"/>
      <c r="C1556"/>
    </row>
    <row r="1557" spans="1:3">
      <c r="A1557" s="16"/>
      <c r="C1557"/>
    </row>
    <row r="1558" spans="1:3">
      <c r="A1558" s="16"/>
      <c r="C1558"/>
    </row>
    <row r="1559" spans="1:3">
      <c r="A1559" s="16"/>
      <c r="C1559"/>
    </row>
    <row r="1560" spans="1:3">
      <c r="A1560" s="16"/>
      <c r="C1560"/>
    </row>
    <row r="1561" spans="1:3">
      <c r="A1561" s="16"/>
      <c r="C1561"/>
    </row>
    <row r="1562" spans="1:3">
      <c r="A1562" s="16"/>
      <c r="C1562"/>
    </row>
    <row r="1563" spans="1:3">
      <c r="A1563" s="16"/>
      <c r="C1563"/>
    </row>
    <row r="1564" spans="1:3">
      <c r="A1564" s="16"/>
      <c r="C1564"/>
    </row>
    <row r="1565" spans="1:3">
      <c r="A1565" s="16"/>
      <c r="C1565"/>
    </row>
    <row r="1566" spans="1:3">
      <c r="A1566" s="16"/>
      <c r="C1566"/>
    </row>
    <row r="1567" spans="1:3">
      <c r="A1567" s="16"/>
      <c r="C1567"/>
    </row>
    <row r="1568" spans="1:3">
      <c r="A1568" s="16"/>
      <c r="C1568"/>
    </row>
    <row r="1569" spans="1:3">
      <c r="A1569" s="16"/>
      <c r="C1569"/>
    </row>
    <row r="1570" spans="1:3">
      <c r="A1570" s="16"/>
      <c r="C1570"/>
    </row>
    <row r="1571" spans="1:3">
      <c r="A1571" s="16"/>
      <c r="C1571"/>
    </row>
    <row r="1572" spans="1:3">
      <c r="A1572" s="16"/>
      <c r="C1572"/>
    </row>
    <row r="1573" spans="1:3">
      <c r="A1573" s="16"/>
      <c r="C1573"/>
    </row>
    <row r="1574" spans="1:3">
      <c r="A1574" s="16"/>
      <c r="C1574"/>
    </row>
    <row r="1575" spans="1:3">
      <c r="A1575" s="16"/>
      <c r="C1575"/>
    </row>
    <row r="1576" spans="1:3">
      <c r="A1576" s="16"/>
      <c r="C1576"/>
    </row>
    <row r="1577" spans="1:3">
      <c r="A1577" s="16"/>
      <c r="C1577"/>
    </row>
    <row r="1578" spans="1:3">
      <c r="A1578" s="16"/>
      <c r="C1578"/>
    </row>
    <row r="1579" spans="1:3">
      <c r="A1579" s="16"/>
      <c r="C1579"/>
    </row>
    <row r="1580" spans="1:3">
      <c r="A1580" s="16"/>
      <c r="C1580"/>
    </row>
    <row r="1581" spans="1:3">
      <c r="A1581" s="16"/>
      <c r="C1581"/>
    </row>
    <row r="1582" spans="1:3">
      <c r="A1582" s="16"/>
      <c r="C1582"/>
    </row>
    <row r="1583" spans="1:3">
      <c r="A1583" s="16"/>
      <c r="C1583"/>
    </row>
    <row r="1584" spans="1:3">
      <c r="A1584" s="16"/>
      <c r="C1584"/>
    </row>
    <row r="1585" spans="1:3">
      <c r="A1585" s="16"/>
      <c r="C1585"/>
    </row>
    <row r="1586" spans="1:3">
      <c r="A1586" s="16"/>
      <c r="C1586"/>
    </row>
    <row r="1587" spans="1:3">
      <c r="A1587" s="16"/>
      <c r="C1587"/>
    </row>
    <row r="1588" spans="1:3">
      <c r="A1588" s="16"/>
      <c r="C1588"/>
    </row>
    <row r="1589" spans="1:3">
      <c r="A1589" s="16"/>
      <c r="C1589"/>
    </row>
    <row r="1590" spans="1:3">
      <c r="A1590" s="16"/>
      <c r="C1590"/>
    </row>
    <row r="1591" spans="1:3">
      <c r="A1591" s="16"/>
      <c r="C1591"/>
    </row>
    <row r="1592" spans="1:3">
      <c r="A1592" s="16"/>
      <c r="C1592"/>
    </row>
    <row r="1593" spans="1:3">
      <c r="A1593" s="16"/>
      <c r="C1593"/>
    </row>
    <row r="1594" spans="1:3">
      <c r="A1594" s="16"/>
      <c r="C1594"/>
    </row>
    <row r="1595" spans="1:3">
      <c r="A1595" s="16"/>
      <c r="C1595"/>
    </row>
    <row r="1596" spans="1:3">
      <c r="A1596" s="16"/>
      <c r="C1596"/>
    </row>
    <row r="1597" spans="1:3">
      <c r="A1597" s="16"/>
      <c r="C1597"/>
    </row>
    <row r="1598" spans="1:3">
      <c r="A1598" s="16"/>
      <c r="C1598"/>
    </row>
    <row r="1599" spans="1:3">
      <c r="A1599" s="16"/>
      <c r="C1599"/>
    </row>
    <row r="1600" spans="1:3">
      <c r="A1600" s="16"/>
      <c r="C1600"/>
    </row>
    <row r="1601" spans="1:3">
      <c r="A1601" s="16"/>
      <c r="C1601"/>
    </row>
    <row r="1602" spans="1:3">
      <c r="A1602" s="16"/>
      <c r="C1602"/>
    </row>
    <row r="1603" spans="1:3">
      <c r="A1603" s="16"/>
      <c r="C1603"/>
    </row>
    <row r="1604" spans="1:3">
      <c r="A1604" s="16"/>
      <c r="C1604"/>
    </row>
    <row r="1605" spans="1:3">
      <c r="A1605" s="16"/>
      <c r="C1605"/>
    </row>
    <row r="1606" spans="1:3">
      <c r="A1606" s="16"/>
      <c r="C1606"/>
    </row>
    <row r="1607" spans="1:3">
      <c r="A1607" s="16"/>
      <c r="C1607"/>
    </row>
    <row r="1608" spans="1:3">
      <c r="A1608" s="16"/>
      <c r="C1608"/>
    </row>
    <row r="1609" spans="1:3">
      <c r="A1609" s="16"/>
      <c r="C1609"/>
    </row>
    <row r="1610" spans="1:3">
      <c r="A1610" s="16"/>
      <c r="C1610"/>
    </row>
    <row r="1611" spans="1:3">
      <c r="A1611" s="16"/>
      <c r="C1611"/>
    </row>
    <row r="1612" spans="1:3">
      <c r="A1612" s="16"/>
      <c r="C1612"/>
    </row>
    <row r="1613" spans="1:3">
      <c r="A1613" s="16"/>
      <c r="C1613"/>
    </row>
    <row r="1614" spans="1:3">
      <c r="A1614" s="16"/>
      <c r="C1614"/>
    </row>
    <row r="1615" spans="1:3">
      <c r="A1615" s="16"/>
      <c r="C1615"/>
    </row>
    <row r="1616" spans="1:3">
      <c r="A1616" s="16"/>
      <c r="C1616"/>
    </row>
    <row r="1617" spans="1:3">
      <c r="A1617" s="16"/>
      <c r="C1617"/>
    </row>
    <row r="1618" spans="1:3">
      <c r="A1618" s="16"/>
      <c r="C1618"/>
    </row>
    <row r="1619" spans="1:3">
      <c r="A1619" s="16"/>
      <c r="C1619"/>
    </row>
    <row r="1620" spans="1:3">
      <c r="A1620" s="16"/>
      <c r="C1620"/>
    </row>
    <row r="1621" spans="1:3">
      <c r="A1621" s="16"/>
      <c r="C1621"/>
    </row>
    <row r="1622" spans="1:3">
      <c r="A1622" s="16"/>
      <c r="C1622"/>
    </row>
    <row r="1623" spans="1:3">
      <c r="A1623" s="16"/>
      <c r="C1623"/>
    </row>
    <row r="1624" spans="1:3">
      <c r="A1624" s="16"/>
      <c r="C1624"/>
    </row>
    <row r="1625" spans="1:3">
      <c r="A1625" s="16"/>
      <c r="C1625"/>
    </row>
    <row r="1626" spans="1:3">
      <c r="A1626" s="16"/>
      <c r="C1626"/>
    </row>
    <row r="1627" spans="1:3">
      <c r="A1627" s="16"/>
      <c r="C1627"/>
    </row>
    <row r="1628" spans="1:3">
      <c r="A1628" s="16"/>
      <c r="C1628"/>
    </row>
    <row r="1629" spans="1:3">
      <c r="A1629" s="16"/>
      <c r="C1629"/>
    </row>
    <row r="1630" spans="1:3">
      <c r="A1630" s="16"/>
      <c r="C1630"/>
    </row>
    <row r="1631" spans="1:3">
      <c r="A1631" s="16"/>
      <c r="C1631"/>
    </row>
    <row r="1632" spans="1:3">
      <c r="A1632" s="16"/>
      <c r="C1632"/>
    </row>
    <row r="1633" spans="1:3">
      <c r="A1633" s="16"/>
      <c r="C1633"/>
    </row>
    <row r="1634" spans="1:3">
      <c r="A1634" s="16"/>
      <c r="C1634"/>
    </row>
    <row r="1635" spans="1:3">
      <c r="A1635" s="16"/>
      <c r="C1635"/>
    </row>
    <row r="1636" spans="1:3">
      <c r="A1636" s="16"/>
      <c r="C1636"/>
    </row>
    <row r="1637" spans="1:3">
      <c r="A1637" s="16"/>
      <c r="C1637"/>
    </row>
    <row r="1638" spans="1:3">
      <c r="A1638" s="16"/>
      <c r="C1638"/>
    </row>
    <row r="1639" spans="1:3">
      <c r="A1639" s="16"/>
      <c r="C1639"/>
    </row>
    <row r="1640" spans="1:3">
      <c r="A1640" s="16"/>
      <c r="C1640"/>
    </row>
    <row r="1641" spans="1:3">
      <c r="A1641" s="16"/>
      <c r="C1641"/>
    </row>
    <row r="1642" spans="1:3">
      <c r="A1642" s="16"/>
      <c r="C1642"/>
    </row>
    <row r="1643" spans="1:3">
      <c r="A1643" s="16"/>
      <c r="C1643"/>
    </row>
    <row r="1644" spans="1:3">
      <c r="A1644" s="16"/>
      <c r="C1644"/>
    </row>
    <row r="1645" spans="1:3">
      <c r="A1645" s="16"/>
      <c r="C1645"/>
    </row>
    <row r="1646" spans="1:3">
      <c r="A1646" s="16"/>
      <c r="C1646"/>
    </row>
    <row r="1647" spans="1:3">
      <c r="A1647" s="16"/>
      <c r="C1647"/>
    </row>
    <row r="1648" spans="1:3">
      <c r="A1648" s="16"/>
      <c r="C1648"/>
    </row>
    <row r="1649" spans="1:3">
      <c r="A1649" s="16"/>
      <c r="C1649"/>
    </row>
    <row r="1650" spans="1:3">
      <c r="A1650" s="16"/>
      <c r="C1650"/>
    </row>
    <row r="1651" spans="1:3">
      <c r="A1651" s="16"/>
      <c r="C1651"/>
    </row>
    <row r="1652" spans="1:3">
      <c r="A1652" s="16"/>
      <c r="C1652"/>
    </row>
    <row r="1653" spans="1:3">
      <c r="A1653" s="16"/>
      <c r="C1653"/>
    </row>
    <row r="1654" spans="1:3">
      <c r="A1654" s="16"/>
      <c r="C1654"/>
    </row>
    <row r="1655" spans="1:3">
      <c r="A1655" s="16"/>
      <c r="C1655"/>
    </row>
    <row r="1656" spans="1:3">
      <c r="A1656" s="16"/>
      <c r="C1656"/>
    </row>
    <row r="1657" spans="1:3">
      <c r="A1657" s="16"/>
      <c r="C1657"/>
    </row>
    <row r="1658" spans="1:3">
      <c r="A1658" s="16"/>
      <c r="C1658"/>
    </row>
    <row r="1659" spans="1:3">
      <c r="A1659" s="16"/>
      <c r="C1659"/>
    </row>
    <row r="1660" spans="1:3">
      <c r="A1660" s="16"/>
      <c r="C1660"/>
    </row>
    <row r="1661" spans="1:3">
      <c r="A1661" s="16"/>
      <c r="C1661"/>
    </row>
    <row r="1662" spans="1:3">
      <c r="A1662" s="16"/>
      <c r="C1662"/>
    </row>
    <row r="1663" spans="1:3">
      <c r="A1663" s="16"/>
      <c r="C1663"/>
    </row>
    <row r="1664" spans="1:3">
      <c r="A1664" s="16"/>
      <c r="C1664"/>
    </row>
    <row r="1665" spans="1:3">
      <c r="A1665" s="16"/>
      <c r="C1665"/>
    </row>
    <row r="1666" spans="1:3">
      <c r="A1666" s="16"/>
      <c r="C1666"/>
    </row>
    <row r="1667" spans="1:3">
      <c r="A1667" s="16"/>
      <c r="C1667"/>
    </row>
    <row r="1668" spans="1:3">
      <c r="A1668" s="16"/>
      <c r="C1668"/>
    </row>
    <row r="1669" spans="1:3">
      <c r="A1669" s="16"/>
      <c r="C1669"/>
    </row>
    <row r="1670" spans="1:3">
      <c r="A1670" s="16"/>
      <c r="C1670"/>
    </row>
    <row r="1671" spans="1:3">
      <c r="A1671" s="16"/>
      <c r="C1671"/>
    </row>
    <row r="1672" spans="1:3">
      <c r="A1672" s="16"/>
      <c r="C1672"/>
    </row>
    <row r="1673" spans="1:3">
      <c r="A1673" s="16"/>
      <c r="C1673"/>
    </row>
    <row r="1674" spans="1:3">
      <c r="A1674" s="16"/>
      <c r="C1674"/>
    </row>
    <row r="1675" spans="1:3">
      <c r="A1675" s="16"/>
      <c r="C1675"/>
    </row>
    <row r="1676" spans="1:3">
      <c r="A1676" s="16"/>
      <c r="C1676"/>
    </row>
    <row r="1677" spans="1:3">
      <c r="A1677" s="16"/>
      <c r="C1677"/>
    </row>
    <row r="1678" spans="1:3">
      <c r="A1678" s="16"/>
      <c r="C1678"/>
    </row>
    <row r="1679" spans="1:3">
      <c r="A1679" s="16"/>
      <c r="C1679"/>
    </row>
    <row r="1680" spans="1:3">
      <c r="A1680" s="16"/>
      <c r="C1680"/>
    </row>
    <row r="1681" spans="1:3">
      <c r="A1681" s="16"/>
      <c r="C1681"/>
    </row>
    <row r="1682" spans="1:3">
      <c r="A1682" s="16"/>
      <c r="C1682"/>
    </row>
    <row r="1683" spans="1:3">
      <c r="A1683" s="16"/>
      <c r="C1683"/>
    </row>
    <row r="1684" spans="1:3">
      <c r="A1684" s="16"/>
      <c r="C1684"/>
    </row>
    <row r="1685" spans="1:3">
      <c r="A1685" s="16"/>
      <c r="C1685"/>
    </row>
    <row r="1686" spans="1:3">
      <c r="A1686" s="16"/>
      <c r="C1686"/>
    </row>
    <row r="1687" spans="1:3">
      <c r="A1687" s="16"/>
      <c r="C1687"/>
    </row>
    <row r="1688" spans="1:3">
      <c r="A1688" s="16"/>
      <c r="C1688"/>
    </row>
    <row r="1689" spans="1:3">
      <c r="A1689" s="16"/>
      <c r="C1689"/>
    </row>
    <row r="1690" spans="1:3">
      <c r="A1690" s="16"/>
      <c r="C1690"/>
    </row>
    <row r="1691" spans="1:3">
      <c r="A1691" s="16"/>
      <c r="C1691"/>
    </row>
    <row r="1692" spans="1:3">
      <c r="A1692" s="16"/>
      <c r="C1692"/>
    </row>
    <row r="1693" spans="1:3">
      <c r="A1693" s="16"/>
      <c r="C1693"/>
    </row>
    <row r="1694" spans="1:3">
      <c r="A1694" s="16"/>
      <c r="C1694"/>
    </row>
    <row r="1695" spans="1:3">
      <c r="A1695" s="16"/>
      <c r="C1695"/>
    </row>
    <row r="1696" spans="1:3">
      <c r="A1696" s="16"/>
      <c r="C1696"/>
    </row>
    <row r="1697" spans="1:3">
      <c r="A1697" s="16"/>
      <c r="C1697"/>
    </row>
    <row r="1698" spans="1:3">
      <c r="A1698" s="16"/>
      <c r="C1698"/>
    </row>
    <row r="1699" spans="1:3">
      <c r="A1699" s="16"/>
      <c r="C1699"/>
    </row>
    <row r="1700" spans="1:3">
      <c r="A1700" s="16"/>
      <c r="C1700"/>
    </row>
    <row r="1701" spans="1:3">
      <c r="A1701" s="16"/>
      <c r="C1701"/>
    </row>
    <row r="1702" spans="1:3">
      <c r="A1702" s="16"/>
      <c r="C1702"/>
    </row>
    <row r="1703" spans="1:3">
      <c r="A1703" s="16"/>
      <c r="C1703"/>
    </row>
    <row r="1704" spans="1:3">
      <c r="A1704" s="16"/>
      <c r="C1704"/>
    </row>
    <row r="1705" spans="1:3">
      <c r="A1705" s="16"/>
      <c r="C1705"/>
    </row>
    <row r="1706" spans="1:3">
      <c r="A1706" s="16"/>
      <c r="C1706"/>
    </row>
    <row r="1707" spans="1:3">
      <c r="A1707" s="16"/>
      <c r="C1707"/>
    </row>
    <row r="1708" spans="1:3">
      <c r="A1708" s="16"/>
      <c r="C1708"/>
    </row>
    <row r="1709" spans="1:3">
      <c r="A1709" s="16"/>
      <c r="C1709"/>
    </row>
    <row r="1710" spans="1:3">
      <c r="A1710" s="16"/>
      <c r="C1710"/>
    </row>
    <row r="1711" spans="1:3">
      <c r="A1711" s="16"/>
      <c r="C1711"/>
    </row>
    <row r="1712" spans="1:3">
      <c r="A1712" s="16"/>
      <c r="C1712"/>
    </row>
    <row r="1713" spans="1:3">
      <c r="A1713" s="16"/>
      <c r="C1713"/>
    </row>
    <row r="1714" spans="1:3">
      <c r="A1714" s="16"/>
      <c r="C1714"/>
    </row>
    <row r="1715" spans="1:3">
      <c r="A1715" s="16"/>
      <c r="C1715"/>
    </row>
    <row r="1716" spans="1:3">
      <c r="A1716" s="16"/>
      <c r="C1716"/>
    </row>
    <row r="1717" spans="1:3">
      <c r="A1717" s="16"/>
      <c r="C1717"/>
    </row>
    <row r="1718" spans="1:3">
      <c r="A1718" s="16"/>
      <c r="C1718"/>
    </row>
    <row r="1719" spans="1:3">
      <c r="A1719" s="16"/>
      <c r="C1719"/>
    </row>
    <row r="1720" spans="1:3">
      <c r="A1720" s="16"/>
      <c r="C1720"/>
    </row>
    <row r="1721" spans="1:3">
      <c r="A1721" s="16"/>
      <c r="C1721"/>
    </row>
    <row r="1722" spans="1:3">
      <c r="A1722" s="16"/>
      <c r="C1722"/>
    </row>
    <row r="1723" spans="1:3">
      <c r="A1723" s="16"/>
      <c r="C1723"/>
    </row>
    <row r="1724" spans="1:3">
      <c r="A1724" s="16"/>
      <c r="C1724"/>
    </row>
    <row r="1725" spans="1:3">
      <c r="A1725" s="16"/>
      <c r="C1725"/>
    </row>
    <row r="1726" spans="1:3">
      <c r="A1726" s="16"/>
      <c r="C1726"/>
    </row>
    <row r="1727" spans="1:3">
      <c r="A1727" s="16"/>
      <c r="C1727"/>
    </row>
    <row r="1728" spans="1:3">
      <c r="A1728" s="16"/>
      <c r="C1728"/>
    </row>
    <row r="1729" spans="1:3">
      <c r="A1729" s="16"/>
      <c r="C1729"/>
    </row>
    <row r="1730" spans="1:3">
      <c r="A1730" s="16"/>
      <c r="C1730"/>
    </row>
    <row r="1731" spans="1:3">
      <c r="A1731" s="16"/>
      <c r="C1731"/>
    </row>
    <row r="1732" spans="1:3">
      <c r="A1732" s="16"/>
      <c r="C1732"/>
    </row>
    <row r="1733" spans="1:3">
      <c r="A1733" s="16"/>
      <c r="C1733"/>
    </row>
    <row r="1734" spans="1:3">
      <c r="A1734" s="16"/>
      <c r="C1734"/>
    </row>
    <row r="1735" spans="1:3">
      <c r="A1735" s="16"/>
      <c r="C1735"/>
    </row>
    <row r="1736" spans="1:3">
      <c r="A1736" s="16"/>
      <c r="C1736"/>
    </row>
    <row r="1737" spans="1:3">
      <c r="A1737" s="16"/>
      <c r="C1737"/>
    </row>
    <row r="1738" spans="1:3">
      <c r="A1738" s="16"/>
      <c r="C1738"/>
    </row>
    <row r="1739" spans="1:3">
      <c r="A1739" s="16"/>
      <c r="C1739"/>
    </row>
    <row r="1740" spans="1:3">
      <c r="A1740" s="16"/>
      <c r="C1740"/>
    </row>
    <row r="1741" spans="1:3">
      <c r="A1741" s="16"/>
      <c r="C1741"/>
    </row>
    <row r="1742" spans="1:3">
      <c r="A1742" s="16"/>
      <c r="C1742"/>
    </row>
    <row r="1743" spans="1:3">
      <c r="A1743" s="16"/>
      <c r="C1743"/>
    </row>
    <row r="1744" spans="1:3">
      <c r="A1744" s="16"/>
      <c r="C1744"/>
    </row>
    <row r="1745" spans="1:3">
      <c r="A1745" s="16"/>
      <c r="C1745"/>
    </row>
    <row r="1746" spans="1:3">
      <c r="A1746" s="16"/>
      <c r="C1746"/>
    </row>
    <row r="1747" spans="1:3">
      <c r="A1747" s="16"/>
      <c r="C1747"/>
    </row>
    <row r="1748" spans="1:3">
      <c r="A1748" s="16"/>
      <c r="C1748"/>
    </row>
    <row r="1749" spans="1:3">
      <c r="A1749" s="16"/>
      <c r="C1749"/>
    </row>
    <row r="1750" spans="1:3">
      <c r="A1750" s="16"/>
      <c r="C1750"/>
    </row>
    <row r="1751" spans="1:3">
      <c r="A1751" s="16"/>
      <c r="C1751"/>
    </row>
    <row r="1752" spans="1:3">
      <c r="A1752" s="16"/>
      <c r="C1752"/>
    </row>
    <row r="1753" spans="1:3">
      <c r="A1753" s="16"/>
      <c r="C1753"/>
    </row>
    <row r="1754" spans="1:3">
      <c r="A1754" s="16"/>
      <c r="C1754"/>
    </row>
    <row r="1755" spans="1:3">
      <c r="A1755" s="16"/>
      <c r="C1755"/>
    </row>
    <row r="1756" spans="1:3">
      <c r="A1756" s="16"/>
      <c r="C1756"/>
    </row>
    <row r="1757" spans="1:3">
      <c r="A1757" s="16"/>
      <c r="C1757"/>
    </row>
    <row r="1758" spans="1:3">
      <c r="A1758" s="16"/>
      <c r="C1758"/>
    </row>
    <row r="1759" spans="1:3">
      <c r="A1759" s="16"/>
      <c r="C1759"/>
    </row>
    <row r="1760" spans="1:3">
      <c r="A1760" s="16"/>
      <c r="C1760"/>
    </row>
    <row r="1761" spans="1:3">
      <c r="A1761" s="16"/>
      <c r="C1761"/>
    </row>
    <row r="1762" spans="1:3">
      <c r="A1762" s="16"/>
      <c r="C1762"/>
    </row>
    <row r="1763" spans="1:3">
      <c r="A1763" s="16"/>
      <c r="C1763"/>
    </row>
    <row r="1764" spans="1:3">
      <c r="A1764" s="16"/>
      <c r="C1764"/>
    </row>
    <row r="1765" spans="1:3">
      <c r="A1765" s="16"/>
      <c r="C1765"/>
    </row>
    <row r="1766" spans="1:3">
      <c r="A1766" s="16"/>
      <c r="C1766"/>
    </row>
    <row r="1767" spans="1:3">
      <c r="A1767" s="16"/>
      <c r="C1767"/>
    </row>
    <row r="1768" spans="1:3">
      <c r="A1768" s="16"/>
      <c r="C1768"/>
    </row>
    <row r="1769" spans="1:3">
      <c r="A1769" s="16"/>
      <c r="C1769"/>
    </row>
    <row r="1770" spans="1:3">
      <c r="A1770" s="16"/>
      <c r="C1770"/>
    </row>
    <row r="1771" spans="1:3">
      <c r="A1771" s="16"/>
      <c r="C1771"/>
    </row>
    <row r="1772" spans="1:3">
      <c r="A1772" s="16"/>
      <c r="C1772"/>
    </row>
    <row r="1773" spans="1:3">
      <c r="A1773" s="16"/>
      <c r="C1773"/>
    </row>
    <row r="1774" spans="1:3">
      <c r="A1774" s="16"/>
      <c r="C1774"/>
    </row>
    <row r="1775" spans="1:3">
      <c r="A1775" s="16"/>
      <c r="C1775"/>
    </row>
    <row r="1776" spans="1:3">
      <c r="A1776" s="16"/>
      <c r="C1776"/>
    </row>
    <row r="1777" spans="1:3">
      <c r="A1777" s="16"/>
      <c r="C1777"/>
    </row>
    <row r="1778" spans="1:3">
      <c r="A1778" s="16"/>
      <c r="C1778"/>
    </row>
    <row r="1779" spans="1:3">
      <c r="A1779" s="16"/>
      <c r="C1779"/>
    </row>
    <row r="1780" spans="1:3">
      <c r="A1780" s="16"/>
      <c r="C1780"/>
    </row>
    <row r="1781" spans="1:3">
      <c r="A1781" s="16"/>
      <c r="C1781"/>
    </row>
    <row r="1782" spans="1:3">
      <c r="A1782" s="16"/>
      <c r="C1782"/>
    </row>
    <row r="1783" spans="1:3">
      <c r="A1783" s="16"/>
      <c r="C1783"/>
    </row>
    <row r="1784" spans="1:3">
      <c r="A1784" s="16"/>
      <c r="C1784"/>
    </row>
    <row r="1785" spans="1:3">
      <c r="A1785" s="16"/>
      <c r="C1785"/>
    </row>
    <row r="1786" spans="1:3">
      <c r="A1786" s="16"/>
      <c r="C1786"/>
    </row>
    <row r="1787" spans="1:3">
      <c r="A1787" s="16"/>
      <c r="C1787"/>
    </row>
    <row r="1788" spans="1:3">
      <c r="A1788" s="16"/>
      <c r="C1788"/>
    </row>
    <row r="1789" spans="1:3">
      <c r="A1789" s="16"/>
      <c r="C1789"/>
    </row>
    <row r="1790" spans="1:3">
      <c r="A1790" s="16"/>
      <c r="C1790"/>
    </row>
    <row r="1791" spans="1:3">
      <c r="A1791" s="16"/>
      <c r="C1791"/>
    </row>
    <row r="1792" spans="1:3">
      <c r="A1792" s="16"/>
      <c r="C1792"/>
    </row>
    <row r="1793" spans="1:3">
      <c r="A1793" s="16"/>
      <c r="C1793"/>
    </row>
    <row r="1794" spans="1:3">
      <c r="A1794" s="16"/>
      <c r="C1794"/>
    </row>
    <row r="1795" spans="1:3">
      <c r="A1795" s="16"/>
      <c r="C1795"/>
    </row>
    <row r="1796" spans="1:3">
      <c r="A1796" s="16"/>
      <c r="C1796"/>
    </row>
    <row r="1797" spans="1:3">
      <c r="A1797" s="16"/>
      <c r="C1797"/>
    </row>
    <row r="1798" spans="1:3">
      <c r="A1798" s="16"/>
      <c r="C1798"/>
    </row>
    <row r="1799" spans="1:3">
      <c r="A1799" s="16"/>
      <c r="C1799"/>
    </row>
    <row r="1800" spans="1:3">
      <c r="A1800" s="16"/>
      <c r="C1800"/>
    </row>
    <row r="1801" spans="1:3">
      <c r="A1801" s="16"/>
      <c r="C1801"/>
    </row>
    <row r="1802" spans="1:3">
      <c r="A1802" s="16"/>
      <c r="C1802"/>
    </row>
    <row r="1803" spans="1:3">
      <c r="A1803" s="16"/>
      <c r="C1803"/>
    </row>
    <row r="1804" spans="1:3">
      <c r="A1804" s="16"/>
      <c r="C1804"/>
    </row>
    <row r="1805" spans="1:3">
      <c r="A1805" s="16"/>
      <c r="C1805"/>
    </row>
    <row r="1806" spans="1:3">
      <c r="A1806" s="16"/>
      <c r="C1806"/>
    </row>
    <row r="1807" spans="1:3">
      <c r="A1807" s="16"/>
      <c r="C1807"/>
    </row>
    <row r="1808" spans="1:3">
      <c r="A1808" s="16"/>
      <c r="C1808"/>
    </row>
    <row r="1809" spans="1:3">
      <c r="A1809" s="16"/>
      <c r="C1809"/>
    </row>
    <row r="1810" spans="1:3">
      <c r="A1810" s="16"/>
      <c r="C1810"/>
    </row>
    <row r="1811" spans="1:3">
      <c r="A1811" s="16"/>
      <c r="C1811"/>
    </row>
    <row r="1812" spans="1:3">
      <c r="A1812" s="16"/>
      <c r="C1812"/>
    </row>
    <row r="1813" spans="1:3">
      <c r="A1813" s="16"/>
      <c r="C1813"/>
    </row>
    <row r="1814" spans="1:3">
      <c r="A1814" s="16"/>
      <c r="C1814"/>
    </row>
    <row r="1815" spans="1:3">
      <c r="A1815" s="16"/>
      <c r="C1815"/>
    </row>
    <row r="1816" spans="1:3">
      <c r="A1816" s="16"/>
      <c r="C1816"/>
    </row>
    <row r="1817" spans="1:3">
      <c r="A1817" s="16"/>
      <c r="C1817"/>
    </row>
    <row r="1818" spans="1:3">
      <c r="A1818" s="16"/>
      <c r="C1818"/>
    </row>
    <row r="1819" spans="1:3">
      <c r="A1819" s="16"/>
      <c r="C1819"/>
    </row>
    <row r="1820" spans="1:3">
      <c r="A1820" s="16"/>
      <c r="C1820"/>
    </row>
    <row r="1821" spans="1:3">
      <c r="A1821" s="16"/>
      <c r="C1821"/>
    </row>
    <row r="1822" spans="1:3">
      <c r="A1822" s="16"/>
      <c r="C1822"/>
    </row>
    <row r="1823" spans="1:3">
      <c r="A1823" s="16"/>
      <c r="C1823"/>
    </row>
    <row r="1824" spans="1:3">
      <c r="A1824" s="16"/>
      <c r="C1824"/>
    </row>
    <row r="1825" spans="1:3">
      <c r="A1825" s="16"/>
      <c r="C1825"/>
    </row>
    <row r="1826" spans="1:3">
      <c r="A1826" s="16"/>
      <c r="C1826"/>
    </row>
    <row r="1827" spans="1:3">
      <c r="A1827" s="16"/>
      <c r="C1827"/>
    </row>
    <row r="1828" spans="1:3">
      <c r="A1828" s="16"/>
      <c r="C1828"/>
    </row>
    <row r="1829" spans="1:3">
      <c r="A1829" s="16"/>
      <c r="C1829"/>
    </row>
    <row r="1830" spans="1:3">
      <c r="A1830" s="16"/>
      <c r="C1830"/>
    </row>
    <row r="1831" spans="1:3">
      <c r="A1831" s="16"/>
      <c r="C1831"/>
    </row>
    <row r="1832" spans="1:3">
      <c r="A1832" s="16"/>
      <c r="C1832"/>
    </row>
    <row r="1833" spans="1:3">
      <c r="A1833" s="16"/>
      <c r="C1833"/>
    </row>
    <row r="1834" spans="1:3">
      <c r="A1834" s="16"/>
      <c r="C1834"/>
    </row>
    <row r="1835" spans="1:3">
      <c r="A1835" s="16"/>
      <c r="C1835"/>
    </row>
    <row r="1836" spans="1:3">
      <c r="A1836" s="16"/>
      <c r="C1836"/>
    </row>
    <row r="1837" spans="1:3">
      <c r="A1837" s="16"/>
      <c r="C1837"/>
    </row>
    <row r="1838" spans="1:3">
      <c r="A1838" s="16"/>
      <c r="C1838"/>
    </row>
    <row r="1839" spans="1:3">
      <c r="A1839" s="16"/>
      <c r="C1839"/>
    </row>
    <row r="1840" spans="1:3">
      <c r="A1840" s="16"/>
      <c r="C1840"/>
    </row>
    <row r="1841" spans="1:3">
      <c r="A1841" s="16"/>
      <c r="C1841"/>
    </row>
    <row r="1842" spans="1:3">
      <c r="A1842" s="16"/>
      <c r="C1842"/>
    </row>
    <row r="1843" spans="1:3">
      <c r="A1843" s="16"/>
      <c r="C1843"/>
    </row>
    <row r="1844" spans="1:3">
      <c r="A1844" s="16"/>
      <c r="C1844"/>
    </row>
    <row r="1845" spans="1:3">
      <c r="A1845" s="16"/>
      <c r="C1845"/>
    </row>
    <row r="1846" spans="1:3">
      <c r="A1846" s="16"/>
      <c r="C1846"/>
    </row>
    <row r="1847" spans="1:3">
      <c r="A1847" s="16"/>
      <c r="C1847"/>
    </row>
    <row r="1848" spans="1:3">
      <c r="A1848" s="16"/>
      <c r="C1848"/>
    </row>
    <row r="1849" spans="1:3">
      <c r="A1849" s="16"/>
      <c r="C1849"/>
    </row>
    <row r="1850" spans="1:3">
      <c r="A1850" s="16"/>
      <c r="C1850"/>
    </row>
    <row r="1851" spans="1:3">
      <c r="A1851" s="16"/>
      <c r="C1851"/>
    </row>
    <row r="1852" spans="1:3">
      <c r="A1852" s="16"/>
      <c r="C1852"/>
    </row>
    <row r="1853" spans="1:3">
      <c r="A1853" s="16"/>
      <c r="C1853"/>
    </row>
    <row r="1854" spans="1:3">
      <c r="A1854" s="16"/>
      <c r="C1854"/>
    </row>
    <row r="1855" spans="1:3">
      <c r="A1855" s="16"/>
      <c r="C1855"/>
    </row>
    <row r="1856" spans="1:3">
      <c r="A1856" s="16"/>
      <c r="C1856"/>
    </row>
    <row r="1857" spans="1:3">
      <c r="A1857" s="16"/>
      <c r="C1857"/>
    </row>
    <row r="1858" spans="1:3">
      <c r="A1858" s="16"/>
      <c r="C1858"/>
    </row>
    <row r="1859" spans="1:3">
      <c r="A1859" s="16"/>
      <c r="C1859"/>
    </row>
    <row r="1860" spans="1:3">
      <c r="A1860" s="16"/>
      <c r="C1860"/>
    </row>
    <row r="1861" spans="1:3">
      <c r="A1861" s="16"/>
      <c r="C1861"/>
    </row>
    <row r="1862" spans="1:3">
      <c r="A1862" s="16"/>
      <c r="C1862"/>
    </row>
    <row r="1863" spans="1:3">
      <c r="A1863" s="16"/>
      <c r="C1863"/>
    </row>
    <row r="1864" spans="1:3">
      <c r="A1864" s="16"/>
      <c r="C1864"/>
    </row>
    <row r="1865" spans="1:3">
      <c r="A1865" s="16"/>
      <c r="C1865"/>
    </row>
    <row r="1866" spans="1:3">
      <c r="A1866" s="16"/>
      <c r="C1866"/>
    </row>
    <row r="1867" spans="1:3">
      <c r="A1867" s="16"/>
      <c r="C1867"/>
    </row>
    <row r="1868" spans="1:3">
      <c r="A1868" s="16"/>
      <c r="C1868"/>
    </row>
    <row r="1869" spans="1:3">
      <c r="A1869" s="16"/>
      <c r="C1869"/>
    </row>
    <row r="1870" spans="1:3">
      <c r="A1870" s="16"/>
      <c r="C1870"/>
    </row>
    <row r="1871" spans="1:3">
      <c r="A1871" s="16"/>
      <c r="C1871"/>
    </row>
    <row r="1872" spans="1:3">
      <c r="A1872" s="16"/>
      <c r="C1872"/>
    </row>
    <row r="1873" spans="1:3">
      <c r="A1873" s="16"/>
      <c r="C1873"/>
    </row>
    <row r="1874" spans="1:3">
      <c r="A1874" s="16"/>
      <c r="C1874"/>
    </row>
    <row r="1875" spans="1:3">
      <c r="A1875" s="16"/>
      <c r="C1875"/>
    </row>
    <row r="1876" spans="1:3">
      <c r="A1876" s="16"/>
      <c r="C1876"/>
    </row>
    <row r="1877" spans="1:3">
      <c r="A1877" s="16"/>
      <c r="C1877"/>
    </row>
    <row r="1878" spans="1:3">
      <c r="A1878" s="16"/>
      <c r="C1878"/>
    </row>
    <row r="1879" spans="1:3">
      <c r="A1879" s="16"/>
      <c r="C1879"/>
    </row>
    <row r="1880" spans="1:3">
      <c r="A1880" s="16"/>
      <c r="C1880"/>
    </row>
    <row r="1881" spans="1:3">
      <c r="A1881" s="16"/>
      <c r="C1881"/>
    </row>
    <row r="1882" spans="1:3">
      <c r="A1882" s="16"/>
      <c r="C1882"/>
    </row>
    <row r="1883" spans="1:3">
      <c r="A1883" s="16"/>
      <c r="C1883"/>
    </row>
    <row r="1884" spans="1:3">
      <c r="A1884" s="16"/>
      <c r="C1884"/>
    </row>
    <row r="1885" spans="1:3">
      <c r="A1885" s="16"/>
      <c r="C1885"/>
    </row>
    <row r="1886" spans="1:3">
      <c r="A1886" s="16"/>
      <c r="C1886"/>
    </row>
    <row r="1887" spans="1:3">
      <c r="A1887" s="16"/>
      <c r="C1887"/>
    </row>
    <row r="1888" spans="1:3">
      <c r="A1888" s="16"/>
      <c r="C1888"/>
    </row>
    <row r="1889" spans="1:3">
      <c r="A1889" s="16"/>
      <c r="C1889"/>
    </row>
    <row r="1890" spans="1:3">
      <c r="A1890" s="16"/>
      <c r="C1890"/>
    </row>
    <row r="1891" spans="1:3">
      <c r="A1891" s="16"/>
      <c r="C1891"/>
    </row>
    <row r="1892" spans="1:3">
      <c r="A1892" s="16"/>
      <c r="C1892"/>
    </row>
    <row r="1893" spans="1:3">
      <c r="A1893" s="16"/>
      <c r="C1893"/>
    </row>
    <row r="1894" spans="1:3">
      <c r="A1894" s="16"/>
      <c r="C1894"/>
    </row>
    <row r="1895" spans="1:3">
      <c r="A1895" s="16"/>
      <c r="C1895"/>
    </row>
    <row r="1896" spans="1:3">
      <c r="A1896" s="16"/>
      <c r="C1896"/>
    </row>
    <row r="1897" spans="1:3">
      <c r="A1897" s="16"/>
      <c r="C1897"/>
    </row>
    <row r="1898" spans="1:3">
      <c r="A1898" s="16"/>
      <c r="C1898"/>
    </row>
    <row r="1899" spans="1:3">
      <c r="A1899" s="16"/>
      <c r="C1899"/>
    </row>
    <row r="1900" spans="1:3">
      <c r="A1900" s="16"/>
      <c r="C1900"/>
    </row>
    <row r="1901" spans="1:3">
      <c r="A1901" s="16"/>
      <c r="C1901"/>
    </row>
    <row r="1902" spans="1:3">
      <c r="A1902" s="16"/>
      <c r="C1902"/>
    </row>
    <row r="1903" spans="1:3">
      <c r="A1903" s="16"/>
      <c r="C1903"/>
    </row>
    <row r="1904" spans="1:3">
      <c r="A1904" s="16"/>
      <c r="C1904"/>
    </row>
    <row r="1905" spans="1:3">
      <c r="A1905" s="16"/>
      <c r="C1905"/>
    </row>
    <row r="1906" spans="1:3">
      <c r="A1906" s="16"/>
      <c r="C1906"/>
    </row>
    <row r="1907" spans="1:3">
      <c r="A1907" s="16"/>
      <c r="C1907"/>
    </row>
    <row r="1908" spans="1:3">
      <c r="A1908" s="16"/>
      <c r="C1908"/>
    </row>
    <row r="1909" spans="1:3">
      <c r="A1909" s="16"/>
      <c r="C1909"/>
    </row>
    <row r="1910" spans="1:3">
      <c r="A1910" s="16"/>
      <c r="C1910"/>
    </row>
    <row r="1911" spans="1:3">
      <c r="A1911" s="16"/>
      <c r="C1911"/>
    </row>
    <row r="1912" spans="1:3">
      <c r="A1912" s="16"/>
      <c r="C1912"/>
    </row>
    <row r="1913" spans="1:3">
      <c r="A1913" s="16"/>
      <c r="C1913"/>
    </row>
    <row r="1914" spans="1:3">
      <c r="A1914" s="16"/>
      <c r="C1914"/>
    </row>
    <row r="1915" spans="1:3">
      <c r="A1915" s="16"/>
      <c r="C1915"/>
    </row>
    <row r="1916" spans="1:3">
      <c r="A1916" s="16"/>
      <c r="C1916"/>
    </row>
    <row r="1917" spans="1:3">
      <c r="A1917" s="16"/>
      <c r="C1917"/>
    </row>
    <row r="1918" spans="1:3">
      <c r="A1918" s="16"/>
      <c r="C1918"/>
    </row>
    <row r="1919" spans="1:3">
      <c r="A1919" s="16"/>
      <c r="C1919"/>
    </row>
    <row r="1920" spans="1:3">
      <c r="A1920" s="16"/>
      <c r="C1920"/>
    </row>
    <row r="1921" spans="1:3">
      <c r="A1921" s="16"/>
      <c r="C1921"/>
    </row>
    <row r="1922" spans="1:3">
      <c r="A1922" s="16"/>
      <c r="C1922"/>
    </row>
    <row r="1923" spans="1:3">
      <c r="A1923" s="16"/>
      <c r="C1923"/>
    </row>
    <row r="1924" spans="1:3">
      <c r="A1924" s="16"/>
      <c r="C1924"/>
    </row>
    <row r="1925" spans="1:3">
      <c r="A1925" s="16"/>
      <c r="C1925"/>
    </row>
    <row r="1926" spans="1:3">
      <c r="A1926" s="16"/>
      <c r="C1926"/>
    </row>
    <row r="1927" spans="1:3">
      <c r="A1927" s="16"/>
      <c r="C1927"/>
    </row>
    <row r="1928" spans="1:3">
      <c r="A1928" s="16"/>
      <c r="C1928"/>
    </row>
    <row r="1929" spans="1:3">
      <c r="A1929" s="16"/>
      <c r="C1929"/>
    </row>
    <row r="1930" spans="1:3">
      <c r="A1930" s="16"/>
      <c r="C1930"/>
    </row>
    <row r="1931" spans="1:3">
      <c r="A1931" s="16"/>
      <c r="C1931"/>
    </row>
    <row r="1932" spans="1:3">
      <c r="A1932" s="16"/>
      <c r="C1932"/>
    </row>
    <row r="1933" spans="1:3">
      <c r="A1933" s="16"/>
      <c r="C1933"/>
    </row>
    <row r="1934" spans="1:3">
      <c r="A1934" s="16"/>
      <c r="C1934"/>
    </row>
    <row r="1935" spans="1:3">
      <c r="A1935" s="16"/>
      <c r="C1935"/>
    </row>
    <row r="1936" spans="1:3">
      <c r="A1936" s="16"/>
      <c r="C1936"/>
    </row>
    <row r="1937" spans="1:3">
      <c r="A1937" s="16"/>
      <c r="C1937"/>
    </row>
    <row r="1938" spans="1:3">
      <c r="A1938" s="16"/>
      <c r="C1938"/>
    </row>
    <row r="1939" spans="1:3">
      <c r="A1939" s="16"/>
      <c r="C1939"/>
    </row>
    <row r="1940" spans="1:3">
      <c r="A1940" s="16"/>
      <c r="C1940"/>
    </row>
    <row r="1941" spans="1:3">
      <c r="A1941" s="16"/>
      <c r="C1941"/>
    </row>
    <row r="1942" spans="1:3">
      <c r="A1942" s="16"/>
      <c r="C1942"/>
    </row>
    <row r="1943" spans="1:3">
      <c r="A1943" s="16"/>
      <c r="C1943"/>
    </row>
    <row r="1944" spans="1:3">
      <c r="A1944" s="16"/>
      <c r="C1944"/>
    </row>
    <row r="1945" spans="1:3">
      <c r="A1945" s="16"/>
      <c r="C1945"/>
    </row>
    <row r="1946" spans="1:3">
      <c r="A1946" s="16"/>
      <c r="C1946"/>
    </row>
    <row r="1947" spans="1:3">
      <c r="A1947" s="16"/>
      <c r="C1947"/>
    </row>
    <row r="1948" spans="1:3">
      <c r="A1948" s="16"/>
      <c r="C1948"/>
    </row>
    <row r="1949" spans="1:3">
      <c r="A1949" s="16"/>
      <c r="C1949"/>
    </row>
    <row r="1950" spans="1:3">
      <c r="A1950" s="16"/>
      <c r="C1950"/>
    </row>
    <row r="1951" spans="1:3">
      <c r="A1951" s="16"/>
      <c r="C1951"/>
    </row>
    <row r="1952" spans="1:3">
      <c r="A1952" s="16"/>
      <c r="C1952"/>
    </row>
    <row r="1953" spans="1:3">
      <c r="A1953" s="16"/>
      <c r="C1953"/>
    </row>
    <row r="1954" spans="1:3">
      <c r="A1954" s="16"/>
      <c r="C1954"/>
    </row>
    <row r="1955" spans="1:3">
      <c r="A1955" s="16"/>
      <c r="C1955"/>
    </row>
    <row r="1956" spans="1:3">
      <c r="A1956" s="16"/>
      <c r="C1956"/>
    </row>
    <row r="1957" spans="1:3">
      <c r="A1957" s="16"/>
      <c r="C1957"/>
    </row>
    <row r="1958" spans="1:3">
      <c r="A1958" s="16"/>
      <c r="C1958"/>
    </row>
    <row r="1959" spans="1:3">
      <c r="A1959" s="16"/>
      <c r="C1959"/>
    </row>
    <row r="1960" spans="1:3">
      <c r="A1960" s="16"/>
      <c r="C1960"/>
    </row>
    <row r="1961" spans="1:3">
      <c r="A1961" s="16"/>
      <c r="C1961"/>
    </row>
    <row r="1962" spans="1:3">
      <c r="A1962" s="16"/>
      <c r="C1962"/>
    </row>
    <row r="1963" spans="1:3">
      <c r="A1963" s="16"/>
      <c r="C1963"/>
    </row>
    <row r="1964" spans="1:3">
      <c r="A1964" s="16"/>
      <c r="C1964"/>
    </row>
    <row r="1965" spans="1:3">
      <c r="A1965" s="16"/>
      <c r="C1965"/>
    </row>
    <row r="1966" spans="1:3">
      <c r="A1966" s="16"/>
      <c r="C1966"/>
    </row>
    <row r="1967" spans="1:3">
      <c r="A1967" s="16"/>
      <c r="C1967"/>
    </row>
    <row r="1968" spans="1:3">
      <c r="A1968" s="16"/>
      <c r="C1968"/>
    </row>
    <row r="1969" spans="1:3">
      <c r="A1969" s="16"/>
      <c r="C1969"/>
    </row>
    <row r="1970" spans="1:3">
      <c r="A1970" s="16"/>
      <c r="C1970"/>
    </row>
    <row r="1971" spans="1:3">
      <c r="A1971" s="16"/>
      <c r="C1971"/>
    </row>
    <row r="1972" spans="1:3">
      <c r="A1972" s="16"/>
      <c r="C1972"/>
    </row>
    <row r="1973" spans="1:3">
      <c r="A1973" s="16"/>
      <c r="C1973"/>
    </row>
    <row r="1974" spans="1:3">
      <c r="A1974" s="16"/>
      <c r="C1974"/>
    </row>
    <row r="1975" spans="1:3">
      <c r="A1975" s="16"/>
      <c r="C1975"/>
    </row>
    <row r="1976" spans="1:3">
      <c r="A1976" s="16"/>
      <c r="C1976"/>
    </row>
    <row r="1977" spans="1:3">
      <c r="A1977" s="16"/>
      <c r="C1977"/>
    </row>
    <row r="1978" spans="1:3">
      <c r="A1978" s="16"/>
      <c r="C1978"/>
    </row>
    <row r="1979" spans="1:3">
      <c r="A1979" s="16"/>
      <c r="C1979"/>
    </row>
    <row r="1980" spans="1:3">
      <c r="A1980" s="16"/>
      <c r="C1980"/>
    </row>
    <row r="1981" spans="1:3">
      <c r="A1981" s="16"/>
      <c r="C1981"/>
    </row>
    <row r="1982" spans="1:3">
      <c r="A1982" s="16"/>
      <c r="C1982"/>
    </row>
    <row r="1983" spans="1:3">
      <c r="A1983" s="16"/>
      <c r="C1983"/>
    </row>
    <row r="1984" spans="1:3">
      <c r="A1984" s="16"/>
      <c r="C1984"/>
    </row>
    <row r="1985" spans="1:3">
      <c r="A1985" s="16"/>
      <c r="C1985"/>
    </row>
    <row r="1986" spans="1:3">
      <c r="A1986" s="16"/>
      <c r="C1986"/>
    </row>
    <row r="1987" spans="1:3">
      <c r="A1987" s="16"/>
      <c r="C1987"/>
    </row>
    <row r="1988" spans="1:3">
      <c r="A1988" s="16"/>
      <c r="C1988"/>
    </row>
    <row r="1989" spans="1:3">
      <c r="A1989" s="16"/>
      <c r="C1989"/>
    </row>
    <row r="1990" spans="1:3">
      <c r="A1990" s="16"/>
      <c r="C1990"/>
    </row>
    <row r="1991" spans="1:3">
      <c r="A1991" s="16"/>
      <c r="C1991"/>
    </row>
    <row r="1992" spans="1:3">
      <c r="A1992" s="16"/>
      <c r="C1992"/>
    </row>
    <row r="1993" spans="1:3">
      <c r="A1993" s="16"/>
      <c r="C1993"/>
    </row>
    <row r="1994" spans="1:3">
      <c r="A1994" s="16"/>
      <c r="C1994"/>
    </row>
    <row r="1995" spans="1:3">
      <c r="A1995" s="16"/>
      <c r="C1995"/>
    </row>
    <row r="1996" spans="1:3">
      <c r="A1996" s="16"/>
      <c r="C1996"/>
    </row>
    <row r="1997" spans="1:3">
      <c r="A1997" s="16"/>
      <c r="C1997"/>
    </row>
    <row r="1998" spans="1:3">
      <c r="A1998" s="16"/>
      <c r="C1998"/>
    </row>
    <row r="1999" spans="1:3">
      <c r="A1999" s="16"/>
      <c r="C1999"/>
    </row>
    <row r="2000" spans="1:3">
      <c r="A2000" s="16"/>
      <c r="C2000"/>
    </row>
    <row r="2001" spans="1:3">
      <c r="A2001" s="16"/>
      <c r="C2001"/>
    </row>
    <row r="2002" spans="1:3">
      <c r="A2002" s="16"/>
      <c r="C2002"/>
    </row>
    <row r="2003" spans="1:3">
      <c r="A2003" s="16"/>
      <c r="C2003"/>
    </row>
    <row r="2004" spans="1:3">
      <c r="A2004" s="16"/>
      <c r="C2004"/>
    </row>
    <row r="2005" spans="1:3">
      <c r="A2005" s="16"/>
      <c r="C2005"/>
    </row>
    <row r="2006" spans="1:3">
      <c r="A2006" s="16"/>
      <c r="C2006"/>
    </row>
    <row r="2007" spans="1:3">
      <c r="A2007" s="16"/>
      <c r="C2007"/>
    </row>
    <row r="2008" spans="1:3">
      <c r="A2008" s="16"/>
      <c r="C2008"/>
    </row>
    <row r="2009" spans="1:3">
      <c r="A2009" s="16"/>
      <c r="C2009"/>
    </row>
    <row r="2010" spans="1:3">
      <c r="A2010" s="16"/>
      <c r="C2010"/>
    </row>
    <row r="2011" spans="1:3">
      <c r="A2011" s="16"/>
      <c r="C2011"/>
    </row>
    <row r="2012" spans="1:3">
      <c r="A2012" s="16"/>
      <c r="C2012"/>
    </row>
    <row r="2013" spans="1:3">
      <c r="A2013" s="16"/>
      <c r="C2013"/>
    </row>
    <row r="2014" spans="1:3">
      <c r="A2014" s="16"/>
      <c r="C2014"/>
    </row>
    <row r="2015" spans="1:3">
      <c r="A2015" s="16"/>
      <c r="C2015"/>
    </row>
    <row r="2016" spans="1:3">
      <c r="A2016" s="16"/>
      <c r="C2016"/>
    </row>
    <row r="2017" spans="1:3">
      <c r="A2017" s="16"/>
      <c r="C2017"/>
    </row>
    <row r="2018" spans="1:3">
      <c r="A2018" s="16"/>
      <c r="C2018"/>
    </row>
    <row r="2019" spans="1:3">
      <c r="A2019" s="16"/>
      <c r="C2019"/>
    </row>
    <row r="2020" spans="1:3">
      <c r="A2020" s="16"/>
      <c r="C2020"/>
    </row>
    <row r="2021" spans="1:3">
      <c r="A2021" s="16"/>
      <c r="C2021"/>
    </row>
    <row r="2022" spans="1:3">
      <c r="A2022" s="16"/>
      <c r="C2022"/>
    </row>
    <row r="2023" spans="1:3">
      <c r="A2023" s="16"/>
      <c r="C2023"/>
    </row>
    <row r="2024" spans="1:3">
      <c r="A2024" s="16"/>
      <c r="C2024"/>
    </row>
    <row r="2025" spans="1:3">
      <c r="A2025" s="16"/>
      <c r="C2025"/>
    </row>
    <row r="2026" spans="1:3">
      <c r="A2026" s="16"/>
      <c r="C2026"/>
    </row>
    <row r="2027" spans="1:3">
      <c r="A2027" s="16"/>
      <c r="C2027"/>
    </row>
    <row r="2028" spans="1:3">
      <c r="A2028" s="16"/>
      <c r="C2028"/>
    </row>
    <row r="2029" spans="1:3">
      <c r="A2029" s="16"/>
      <c r="C2029"/>
    </row>
    <row r="2030" spans="1:3">
      <c r="A2030" s="16"/>
      <c r="C2030"/>
    </row>
    <row r="2031" spans="1:3">
      <c r="A2031" s="16"/>
      <c r="C2031"/>
    </row>
    <row r="2032" spans="1:3">
      <c r="A2032" s="16"/>
      <c r="C2032"/>
    </row>
    <row r="2033" spans="1:3">
      <c r="A2033" s="16"/>
      <c r="C2033"/>
    </row>
    <row r="2034" spans="1:3">
      <c r="A2034" s="16"/>
      <c r="C2034"/>
    </row>
    <row r="2035" spans="1:3">
      <c r="A2035" s="16"/>
      <c r="C2035"/>
    </row>
    <row r="2036" spans="1:3">
      <c r="A2036" s="16"/>
      <c r="C2036"/>
    </row>
    <row r="2037" spans="1:3">
      <c r="A2037" s="16"/>
      <c r="C2037"/>
    </row>
    <row r="2038" spans="1:3">
      <c r="A2038" s="16"/>
      <c r="C2038"/>
    </row>
    <row r="2039" spans="1:3">
      <c r="A2039" s="16"/>
      <c r="C2039"/>
    </row>
    <row r="2040" spans="1:3">
      <c r="A2040" s="16"/>
      <c r="C2040"/>
    </row>
    <row r="2041" spans="1:3">
      <c r="A2041" s="16"/>
      <c r="C2041"/>
    </row>
    <row r="2042" spans="1:3">
      <c r="A2042" s="16"/>
      <c r="C2042"/>
    </row>
    <row r="2043" spans="1:3">
      <c r="A2043" s="16"/>
      <c r="C2043"/>
    </row>
    <row r="2044" spans="1:3">
      <c r="A2044" s="16"/>
      <c r="C2044"/>
    </row>
    <row r="2045" spans="1:3">
      <c r="A2045" s="16"/>
      <c r="C2045"/>
    </row>
    <row r="2046" spans="1:3">
      <c r="A2046" s="16"/>
      <c r="C2046"/>
    </row>
    <row r="2047" spans="1:3">
      <c r="A2047" s="16"/>
      <c r="C2047"/>
    </row>
    <row r="2048" spans="1:3">
      <c r="A2048" s="16"/>
      <c r="C2048"/>
    </row>
    <row r="2049" spans="1:3">
      <c r="A2049" s="16"/>
      <c r="C2049"/>
    </row>
    <row r="2050" spans="1:3">
      <c r="A2050" s="16"/>
      <c r="C2050"/>
    </row>
    <row r="2051" spans="1:3">
      <c r="A2051" s="16"/>
      <c r="C2051"/>
    </row>
    <row r="2052" spans="1:3">
      <c r="A2052" s="16"/>
      <c r="C2052"/>
    </row>
    <row r="2053" spans="1:3">
      <c r="A2053" s="16"/>
      <c r="C2053"/>
    </row>
    <row r="2054" spans="1:3">
      <c r="A2054" s="16"/>
      <c r="C2054"/>
    </row>
    <row r="2055" spans="1:3">
      <c r="A2055" s="16"/>
      <c r="C2055"/>
    </row>
    <row r="2056" spans="1:3">
      <c r="A2056" s="16"/>
      <c r="C2056"/>
    </row>
    <row r="2057" spans="1:3">
      <c r="A2057" s="16"/>
      <c r="C2057"/>
    </row>
    <row r="2058" spans="1:3">
      <c r="A2058" s="16"/>
      <c r="C2058"/>
    </row>
    <row r="2059" spans="1:3">
      <c r="A2059" s="16"/>
      <c r="C2059"/>
    </row>
    <row r="2060" spans="1:3">
      <c r="A2060" s="16"/>
      <c r="C2060"/>
    </row>
    <row r="2061" spans="1:3">
      <c r="A2061" s="16"/>
      <c r="C2061"/>
    </row>
    <row r="2062" spans="1:3">
      <c r="A2062" s="16"/>
      <c r="C2062"/>
    </row>
    <row r="2063" spans="1:3">
      <c r="A2063" s="16"/>
      <c r="C2063"/>
    </row>
    <row r="2064" spans="1:3">
      <c r="A2064" s="16"/>
      <c r="C2064"/>
    </row>
    <row r="2065" spans="1:3">
      <c r="A2065" s="16"/>
      <c r="C2065"/>
    </row>
    <row r="2066" spans="1:3">
      <c r="A2066" s="16"/>
      <c r="C2066"/>
    </row>
    <row r="2067" spans="1:3">
      <c r="A2067" s="16"/>
      <c r="C2067"/>
    </row>
    <row r="2068" spans="1:3">
      <c r="A2068" s="16"/>
      <c r="C2068"/>
    </row>
    <row r="2069" spans="1:3">
      <c r="A2069" s="16"/>
      <c r="C2069"/>
    </row>
    <row r="2070" spans="1:3">
      <c r="A2070" s="16"/>
      <c r="C2070"/>
    </row>
    <row r="2071" spans="1:3">
      <c r="A2071" s="16"/>
      <c r="C2071"/>
    </row>
    <row r="2072" spans="1:3">
      <c r="A2072" s="16"/>
      <c r="C2072"/>
    </row>
    <row r="2073" spans="1:3">
      <c r="A2073" s="16"/>
      <c r="C2073"/>
    </row>
    <row r="2074" spans="1:3">
      <c r="A2074" s="16"/>
      <c r="C2074"/>
    </row>
    <row r="2075" spans="1:3">
      <c r="A2075" s="16"/>
      <c r="C2075"/>
    </row>
    <row r="2076" spans="1:3">
      <c r="A2076" s="16"/>
      <c r="C2076"/>
    </row>
    <row r="2077" spans="1:3">
      <c r="A2077" s="16"/>
      <c r="C2077"/>
    </row>
    <row r="2078" spans="1:3">
      <c r="A2078" s="16"/>
      <c r="C2078"/>
    </row>
    <row r="2079" spans="1:3">
      <c r="A2079" s="16"/>
      <c r="C2079"/>
    </row>
    <row r="2080" spans="1:3">
      <c r="A2080" s="16"/>
      <c r="C2080"/>
    </row>
    <row r="2081" spans="1:3">
      <c r="A2081" s="16"/>
      <c r="C2081"/>
    </row>
    <row r="2082" spans="1:3">
      <c r="A2082" s="16"/>
      <c r="C2082"/>
    </row>
    <row r="2083" spans="1:3">
      <c r="A2083" s="16"/>
      <c r="C2083"/>
    </row>
    <row r="2084" spans="1:3">
      <c r="A2084" s="16"/>
      <c r="C2084"/>
    </row>
    <row r="2085" spans="1:3">
      <c r="A2085" s="16"/>
      <c r="C2085"/>
    </row>
    <row r="2086" spans="1:3">
      <c r="A2086" s="16"/>
      <c r="C2086"/>
    </row>
    <row r="2087" spans="1:3">
      <c r="A2087" s="16"/>
      <c r="C2087"/>
    </row>
    <row r="2088" spans="1:3">
      <c r="A2088" s="16"/>
      <c r="C2088"/>
    </row>
    <row r="2089" spans="1:3">
      <c r="A2089" s="16"/>
      <c r="C2089"/>
    </row>
    <row r="2090" spans="1:3">
      <c r="A2090" s="16"/>
      <c r="C2090"/>
    </row>
    <row r="2091" spans="1:3">
      <c r="A2091" s="16"/>
      <c r="C2091"/>
    </row>
    <row r="2092" spans="1:3">
      <c r="A2092" s="16"/>
      <c r="C2092"/>
    </row>
    <row r="2093" spans="1:3">
      <c r="A2093" s="16"/>
      <c r="C2093"/>
    </row>
    <row r="2094" spans="1:3">
      <c r="A2094" s="16"/>
      <c r="C2094"/>
    </row>
    <row r="2095" spans="1:3">
      <c r="A2095" s="16"/>
      <c r="C2095"/>
    </row>
    <row r="2096" spans="1:3">
      <c r="A2096" s="16"/>
      <c r="C2096"/>
    </row>
    <row r="2097" spans="1:3">
      <c r="A2097" s="16"/>
      <c r="C2097"/>
    </row>
    <row r="2098" spans="1:3">
      <c r="A2098" s="16"/>
      <c r="C2098"/>
    </row>
    <row r="2099" spans="1:3">
      <c r="A2099" s="16"/>
      <c r="C2099"/>
    </row>
    <row r="2100" spans="1:3">
      <c r="A2100" s="16"/>
      <c r="C2100"/>
    </row>
    <row r="2101" spans="1:3">
      <c r="A2101" s="16"/>
      <c r="C2101"/>
    </row>
    <row r="2102" spans="1:3">
      <c r="A2102" s="16"/>
      <c r="C2102"/>
    </row>
    <row r="2103" spans="1:3">
      <c r="A2103" s="16"/>
      <c r="C2103"/>
    </row>
    <row r="2104" spans="1:3">
      <c r="A2104" s="16"/>
      <c r="C2104"/>
    </row>
    <row r="2105" spans="1:3">
      <c r="A2105" s="16"/>
      <c r="C2105"/>
    </row>
    <row r="2106" spans="1:3">
      <c r="A2106" s="16"/>
      <c r="C2106"/>
    </row>
    <row r="2107" spans="1:3">
      <c r="A2107" s="16"/>
      <c r="C2107"/>
    </row>
    <row r="2108" spans="1:3">
      <c r="A2108" s="16"/>
      <c r="C2108"/>
    </row>
    <row r="2109" spans="1:3">
      <c r="A2109" s="16"/>
      <c r="C2109"/>
    </row>
    <row r="2110" spans="1:3">
      <c r="A2110" s="16"/>
      <c r="C2110"/>
    </row>
    <row r="2111" spans="1:3">
      <c r="A2111" s="16"/>
      <c r="C2111"/>
    </row>
    <row r="2112" spans="1:3">
      <c r="A2112" s="16"/>
      <c r="C2112"/>
    </row>
    <row r="2113" spans="1:3">
      <c r="A2113" s="16"/>
      <c r="C2113"/>
    </row>
    <row r="2114" spans="1:3">
      <c r="A2114" s="16"/>
      <c r="C2114"/>
    </row>
    <row r="2115" spans="1:3">
      <c r="A2115" s="16"/>
      <c r="C2115"/>
    </row>
    <row r="2116" spans="1:3">
      <c r="A2116" s="16"/>
      <c r="C2116"/>
    </row>
    <row r="2117" spans="1:3">
      <c r="A2117" s="16"/>
      <c r="C2117"/>
    </row>
    <row r="2118" spans="1:3">
      <c r="A2118" s="16"/>
      <c r="C2118"/>
    </row>
    <row r="2119" spans="1:3">
      <c r="A2119" s="16"/>
      <c r="C2119"/>
    </row>
    <row r="2120" spans="1:3">
      <c r="A2120" s="16"/>
      <c r="C2120"/>
    </row>
    <row r="2121" spans="1:3">
      <c r="A2121" s="16"/>
      <c r="C2121"/>
    </row>
    <row r="2122" spans="1:3">
      <c r="A2122" s="16"/>
      <c r="C2122"/>
    </row>
    <row r="2123" spans="1:3">
      <c r="A2123" s="16"/>
      <c r="C2123"/>
    </row>
    <row r="2124" spans="1:3">
      <c r="A2124" s="16"/>
      <c r="C2124"/>
    </row>
    <row r="2125" spans="1:3">
      <c r="A2125" s="16"/>
      <c r="C2125"/>
    </row>
    <row r="2126" spans="1:3">
      <c r="A2126" s="16"/>
      <c r="C2126"/>
    </row>
    <row r="2127" spans="1:3">
      <c r="A2127" s="16"/>
      <c r="C2127"/>
    </row>
    <row r="2128" spans="1:3">
      <c r="A2128" s="16"/>
      <c r="C2128"/>
    </row>
    <row r="2129" spans="1:3">
      <c r="A2129" s="16"/>
      <c r="C2129"/>
    </row>
    <row r="2130" spans="1:3">
      <c r="A2130" s="16"/>
      <c r="C2130"/>
    </row>
    <row r="2131" spans="1:3">
      <c r="A2131" s="16"/>
      <c r="C2131"/>
    </row>
    <row r="2132" spans="1:3">
      <c r="A2132" s="16"/>
      <c r="C2132"/>
    </row>
    <row r="2133" spans="1:3">
      <c r="A2133" s="16"/>
      <c r="C2133"/>
    </row>
    <row r="2134" spans="1:3">
      <c r="A2134" s="16"/>
      <c r="C2134"/>
    </row>
    <row r="2135" spans="1:3">
      <c r="A2135" s="16"/>
      <c r="C2135"/>
    </row>
    <row r="2136" spans="1:3">
      <c r="A2136" s="16"/>
      <c r="C2136"/>
    </row>
    <row r="2137" spans="1:3">
      <c r="A2137" s="16"/>
      <c r="C2137"/>
    </row>
    <row r="2138" spans="1:3">
      <c r="A2138" s="16"/>
      <c r="C2138"/>
    </row>
    <row r="2139" spans="1:3">
      <c r="A2139" s="16"/>
      <c r="C2139"/>
    </row>
    <row r="2140" spans="1:3">
      <c r="A2140" s="16"/>
      <c r="C2140"/>
    </row>
    <row r="2141" spans="1:3">
      <c r="A2141" s="16"/>
      <c r="C2141"/>
    </row>
    <row r="2142" spans="1:3">
      <c r="A2142" s="16"/>
      <c r="C2142"/>
    </row>
    <row r="2143" spans="1:3">
      <c r="A2143" s="16"/>
      <c r="C2143"/>
    </row>
    <row r="2144" spans="1:3">
      <c r="A2144" s="16"/>
      <c r="C2144"/>
    </row>
    <row r="2145" spans="1:3">
      <c r="A2145" s="16"/>
      <c r="C2145"/>
    </row>
    <row r="2146" spans="1:3">
      <c r="A2146" s="16"/>
      <c r="C2146"/>
    </row>
    <row r="2147" spans="1:3">
      <c r="A2147" s="16"/>
      <c r="C2147"/>
    </row>
    <row r="2148" spans="1:3">
      <c r="A2148" s="16"/>
      <c r="C2148"/>
    </row>
    <row r="2149" spans="1:3">
      <c r="A2149" s="16"/>
      <c r="C2149"/>
    </row>
    <row r="2150" spans="1:3">
      <c r="A2150" s="16"/>
      <c r="C2150"/>
    </row>
    <row r="2151" spans="1:3">
      <c r="A2151" s="16"/>
      <c r="C2151"/>
    </row>
    <row r="2152" spans="1:3">
      <c r="A2152" s="16"/>
      <c r="C2152"/>
    </row>
    <row r="2153" spans="1:3">
      <c r="A2153" s="16"/>
      <c r="C2153"/>
    </row>
    <row r="2154" spans="1:3">
      <c r="A2154" s="16"/>
      <c r="C2154"/>
    </row>
    <row r="2155" spans="1:3">
      <c r="A2155" s="16"/>
      <c r="C2155"/>
    </row>
    <row r="2156" spans="1:3">
      <c r="A2156" s="16"/>
      <c r="C2156"/>
    </row>
    <row r="2157" spans="1:3">
      <c r="A2157" s="16"/>
      <c r="C2157"/>
    </row>
    <row r="2158" spans="1:3">
      <c r="A2158" s="16"/>
      <c r="C2158"/>
    </row>
    <row r="2159" spans="1:3">
      <c r="A2159" s="16"/>
      <c r="C2159"/>
    </row>
    <row r="2160" spans="1:3">
      <c r="A2160" s="16"/>
      <c r="C2160"/>
    </row>
    <row r="2161" spans="1:3">
      <c r="A2161" s="16"/>
      <c r="C2161"/>
    </row>
    <row r="2162" spans="1:3">
      <c r="A2162" s="16"/>
      <c r="C2162"/>
    </row>
    <row r="2163" spans="1:3">
      <c r="A2163" s="16"/>
      <c r="C2163"/>
    </row>
    <row r="2164" spans="1:3">
      <c r="A2164" s="16"/>
      <c r="C2164"/>
    </row>
    <row r="2165" spans="1:3">
      <c r="A2165" s="16"/>
      <c r="C2165"/>
    </row>
    <row r="2166" spans="1:3">
      <c r="A2166" s="16"/>
      <c r="C2166"/>
    </row>
    <row r="2167" spans="1:3">
      <c r="A2167" s="16"/>
      <c r="C2167"/>
    </row>
    <row r="2168" spans="1:3">
      <c r="A2168" s="16"/>
      <c r="C2168"/>
    </row>
    <row r="2169" spans="1:3">
      <c r="A2169" s="16"/>
      <c r="C2169"/>
    </row>
    <row r="2170" spans="1:3">
      <c r="A2170" s="16"/>
      <c r="C2170"/>
    </row>
    <row r="2171" spans="1:3">
      <c r="A2171" s="16"/>
      <c r="C2171"/>
    </row>
    <row r="2172" spans="1:3">
      <c r="A2172" s="16"/>
      <c r="C2172"/>
    </row>
    <row r="2173" spans="1:3">
      <c r="A2173" s="16"/>
      <c r="C2173"/>
    </row>
    <row r="2174" spans="1:3">
      <c r="A2174" s="16"/>
      <c r="C2174"/>
    </row>
    <row r="2175" spans="1:3">
      <c r="A2175" s="16"/>
      <c r="C2175"/>
    </row>
    <row r="2176" spans="1:3">
      <c r="A2176" s="16"/>
      <c r="C2176"/>
    </row>
    <row r="2177" spans="1:3">
      <c r="A2177" s="16"/>
      <c r="C2177"/>
    </row>
    <row r="2178" spans="1:3">
      <c r="A2178" s="16"/>
      <c r="C2178"/>
    </row>
    <row r="2179" spans="1:3">
      <c r="A2179" s="16"/>
      <c r="C2179"/>
    </row>
    <row r="2180" spans="1:3">
      <c r="A2180" s="16"/>
      <c r="C2180"/>
    </row>
    <row r="2181" spans="1:3">
      <c r="A2181" s="16"/>
      <c r="C2181"/>
    </row>
    <row r="2182" spans="1:3">
      <c r="A2182" s="16"/>
      <c r="C2182"/>
    </row>
    <row r="2183" spans="1:3">
      <c r="A2183" s="16"/>
      <c r="C2183"/>
    </row>
    <row r="2184" spans="1:3">
      <c r="A2184" s="16"/>
      <c r="C2184"/>
    </row>
    <row r="2185" spans="1:3">
      <c r="A2185" s="16"/>
      <c r="C2185"/>
    </row>
    <row r="2186" spans="1:3">
      <c r="A2186" s="16"/>
      <c r="C2186"/>
    </row>
    <row r="2187" spans="1:3">
      <c r="A2187" s="16"/>
      <c r="C2187"/>
    </row>
    <row r="2188" spans="1:3">
      <c r="A2188" s="16"/>
      <c r="C2188"/>
    </row>
    <row r="2189" spans="1:3">
      <c r="A2189" s="16"/>
      <c r="C2189"/>
    </row>
    <row r="2190" spans="1:3">
      <c r="A2190" s="16"/>
      <c r="C2190"/>
    </row>
    <row r="2191" spans="1:3">
      <c r="A2191" s="16"/>
      <c r="C2191"/>
    </row>
    <row r="2192" spans="1:3">
      <c r="A2192" s="16"/>
      <c r="C2192"/>
    </row>
    <row r="2193" spans="1:3">
      <c r="A2193" s="16"/>
      <c r="C2193"/>
    </row>
    <row r="2194" spans="1:3">
      <c r="A2194" s="16"/>
      <c r="C2194"/>
    </row>
    <row r="2195" spans="1:3">
      <c r="A2195" s="16"/>
      <c r="C2195"/>
    </row>
    <row r="2196" spans="1:3">
      <c r="A2196" s="16"/>
      <c r="C2196"/>
    </row>
    <row r="2197" spans="1:3">
      <c r="A2197" s="16"/>
      <c r="C2197"/>
    </row>
    <row r="2198" spans="1:3">
      <c r="A2198" s="16"/>
      <c r="C2198"/>
    </row>
    <row r="2199" spans="1:3">
      <c r="A2199" s="16"/>
      <c r="C2199"/>
    </row>
    <row r="2200" spans="1:3">
      <c r="A2200" s="16"/>
      <c r="C2200"/>
    </row>
    <row r="2201" spans="1:3">
      <c r="A2201" s="16"/>
      <c r="C2201"/>
    </row>
    <row r="2202" spans="1:3">
      <c r="A2202" s="16"/>
      <c r="C2202"/>
    </row>
    <row r="2203" spans="1:3">
      <c r="A2203" s="16"/>
      <c r="C2203"/>
    </row>
    <row r="2204" spans="1:3">
      <c r="A2204" s="16"/>
      <c r="C2204"/>
    </row>
    <row r="2205" spans="1:3">
      <c r="A2205" s="16"/>
      <c r="C2205"/>
    </row>
    <row r="2206" spans="1:3">
      <c r="A2206" s="16"/>
      <c r="C2206"/>
    </row>
    <row r="2207" spans="1:3">
      <c r="A2207" s="16"/>
      <c r="C2207"/>
    </row>
    <row r="2208" spans="1:3">
      <c r="A2208" s="16"/>
      <c r="C2208"/>
    </row>
    <row r="2209" spans="1:3">
      <c r="A2209" s="16"/>
      <c r="C2209"/>
    </row>
    <row r="2210" spans="1:3">
      <c r="A2210" s="16"/>
      <c r="C2210"/>
    </row>
    <row r="2211" spans="1:3">
      <c r="A2211" s="16"/>
      <c r="C2211"/>
    </row>
    <row r="2212" spans="1:3">
      <c r="A2212" s="16"/>
      <c r="C2212"/>
    </row>
    <row r="2213" spans="1:3">
      <c r="A2213" s="16"/>
      <c r="C2213"/>
    </row>
    <row r="2214" spans="1:3">
      <c r="A2214" s="16"/>
      <c r="C2214"/>
    </row>
    <row r="2215" spans="1:3">
      <c r="A2215" s="16"/>
      <c r="C2215"/>
    </row>
    <row r="2216" spans="1:3">
      <c r="A2216" s="16"/>
      <c r="C2216"/>
    </row>
    <row r="2217" spans="1:3">
      <c r="A2217" s="16"/>
      <c r="C2217"/>
    </row>
    <row r="2218" spans="1:3">
      <c r="A2218" s="16"/>
      <c r="C2218"/>
    </row>
    <row r="2219" spans="1:3">
      <c r="A2219" s="16"/>
      <c r="C2219"/>
    </row>
    <row r="2220" spans="1:3">
      <c r="A2220" s="16"/>
      <c r="C2220"/>
    </row>
    <row r="2221" spans="1:3">
      <c r="A2221" s="16"/>
      <c r="C2221"/>
    </row>
    <row r="2222" spans="1:3">
      <c r="A2222" s="16"/>
      <c r="C2222"/>
    </row>
    <row r="2223" spans="1:3">
      <c r="A2223" s="16"/>
      <c r="C2223"/>
    </row>
    <row r="2224" spans="1:3">
      <c r="A2224" s="16"/>
      <c r="C2224"/>
    </row>
    <row r="2225" spans="1:3">
      <c r="A2225" s="16"/>
      <c r="C2225"/>
    </row>
    <row r="2226" spans="1:3">
      <c r="A2226" s="16"/>
      <c r="C2226"/>
    </row>
    <row r="2227" spans="1:3">
      <c r="A2227" s="16"/>
      <c r="C2227"/>
    </row>
    <row r="2228" spans="1:3">
      <c r="A2228" s="16"/>
      <c r="C2228"/>
    </row>
    <row r="2229" spans="1:3">
      <c r="A2229" s="16"/>
      <c r="C2229"/>
    </row>
    <row r="2230" spans="1:3">
      <c r="A2230" s="16"/>
      <c r="C2230"/>
    </row>
    <row r="2231" spans="1:3">
      <c r="A2231" s="16"/>
      <c r="C2231"/>
    </row>
    <row r="2232" spans="1:3">
      <c r="A2232" s="16"/>
      <c r="C2232"/>
    </row>
    <row r="2233" spans="1:3">
      <c r="A2233" s="16"/>
      <c r="C2233"/>
    </row>
    <row r="2234" spans="1:3">
      <c r="A2234" s="16"/>
      <c r="C2234"/>
    </row>
    <row r="2235" spans="1:3">
      <c r="A2235" s="16"/>
      <c r="C2235"/>
    </row>
    <row r="2236" spans="1:3">
      <c r="A2236" s="16"/>
      <c r="C2236"/>
    </row>
    <row r="2237" spans="1:3">
      <c r="A2237" s="16"/>
      <c r="C2237"/>
    </row>
    <row r="2238" spans="1:3">
      <c r="A2238" s="16"/>
      <c r="C2238"/>
    </row>
    <row r="2239" spans="1:3">
      <c r="A2239" s="16"/>
      <c r="C2239"/>
    </row>
    <row r="2240" spans="1:3">
      <c r="A2240" s="16"/>
      <c r="C2240"/>
    </row>
    <row r="2241" spans="1:3">
      <c r="A2241" s="16"/>
      <c r="C2241"/>
    </row>
    <row r="2242" spans="1:3">
      <c r="A2242" s="16"/>
      <c r="C2242"/>
    </row>
    <row r="2243" spans="1:3">
      <c r="A2243" s="16"/>
      <c r="C2243"/>
    </row>
    <row r="2244" spans="1:3">
      <c r="A2244" s="16"/>
      <c r="C2244"/>
    </row>
    <row r="2245" spans="1:3">
      <c r="A2245" s="16"/>
      <c r="C2245"/>
    </row>
    <row r="2246" spans="1:3">
      <c r="A2246" s="16"/>
      <c r="C2246"/>
    </row>
    <row r="2247" spans="1:3">
      <c r="A2247" s="16"/>
      <c r="C2247"/>
    </row>
    <row r="2248" spans="1:3">
      <c r="A2248" s="16"/>
      <c r="C2248"/>
    </row>
    <row r="2249" spans="1:3">
      <c r="A2249" s="16"/>
      <c r="C2249"/>
    </row>
    <row r="2250" spans="1:3">
      <c r="A2250" s="16"/>
      <c r="C2250"/>
    </row>
    <row r="2251" spans="1:3">
      <c r="A2251" s="16"/>
      <c r="C2251"/>
    </row>
    <row r="2252" spans="1:3">
      <c r="A2252" s="16"/>
      <c r="C2252"/>
    </row>
    <row r="2253" spans="1:3">
      <c r="A2253" s="16"/>
      <c r="C2253"/>
    </row>
    <row r="2254" spans="1:3">
      <c r="A2254" s="16"/>
      <c r="C2254"/>
    </row>
    <row r="2255" spans="1:3">
      <c r="A2255" s="16"/>
      <c r="C2255"/>
    </row>
    <row r="2256" spans="1:3">
      <c r="A2256" s="16"/>
      <c r="C2256"/>
    </row>
    <row r="2257" spans="1:3">
      <c r="A2257" s="16"/>
      <c r="C2257"/>
    </row>
    <row r="2258" spans="1:3">
      <c r="A2258" s="16"/>
      <c r="C2258"/>
    </row>
    <row r="2259" spans="1:3">
      <c r="A2259" s="16"/>
      <c r="C2259"/>
    </row>
    <row r="2260" spans="1:3">
      <c r="A2260" s="16"/>
      <c r="C2260"/>
    </row>
    <row r="2261" spans="1:3">
      <c r="A2261" s="16"/>
      <c r="C2261"/>
    </row>
    <row r="2262" spans="1:3">
      <c r="A2262" s="16"/>
      <c r="C2262"/>
    </row>
    <row r="2263" spans="1:3">
      <c r="A2263" s="16"/>
      <c r="C2263"/>
    </row>
    <row r="2264" spans="1:3">
      <c r="A2264" s="16"/>
      <c r="C2264"/>
    </row>
    <row r="2265" spans="1:3">
      <c r="A2265" s="16"/>
      <c r="C2265"/>
    </row>
    <row r="2266" spans="1:3">
      <c r="A2266" s="16"/>
      <c r="C2266"/>
    </row>
    <row r="2267" spans="1:3">
      <c r="A2267" s="16"/>
      <c r="C2267"/>
    </row>
    <row r="2268" spans="1:3">
      <c r="A2268" s="16"/>
      <c r="C2268"/>
    </row>
    <row r="2269" spans="1:3">
      <c r="A2269" s="16"/>
      <c r="C2269"/>
    </row>
    <row r="2270" spans="1:3">
      <c r="A2270" s="16"/>
      <c r="C2270"/>
    </row>
    <row r="2271" spans="1:3">
      <c r="A2271" s="16"/>
      <c r="C2271"/>
    </row>
    <row r="2272" spans="1:3">
      <c r="A2272" s="16"/>
      <c r="C2272"/>
    </row>
    <row r="2273" spans="1:3">
      <c r="A2273" s="16"/>
      <c r="C2273"/>
    </row>
    <row r="2274" spans="1:3">
      <c r="A2274" s="16"/>
      <c r="C2274"/>
    </row>
    <row r="2275" spans="1:3">
      <c r="A2275" s="16"/>
      <c r="C2275"/>
    </row>
    <row r="2276" spans="1:3">
      <c r="A2276" s="16"/>
      <c r="C2276"/>
    </row>
    <row r="2277" spans="1:3">
      <c r="A2277" s="16"/>
      <c r="C2277"/>
    </row>
    <row r="2278" spans="1:3">
      <c r="A2278" s="16"/>
      <c r="C2278"/>
    </row>
    <row r="2279" spans="1:3">
      <c r="A2279" s="16"/>
      <c r="C2279"/>
    </row>
    <row r="2280" spans="1:3">
      <c r="A2280" s="16"/>
      <c r="C2280"/>
    </row>
    <row r="2281" spans="1:3">
      <c r="A2281" s="16"/>
      <c r="C2281"/>
    </row>
    <row r="2282" spans="1:3">
      <c r="A2282" s="16"/>
      <c r="C2282"/>
    </row>
    <row r="2283" spans="1:3">
      <c r="A2283" s="16"/>
      <c r="C2283"/>
    </row>
    <row r="2284" spans="1:3">
      <c r="A2284" s="16"/>
      <c r="C2284"/>
    </row>
    <row r="2285" spans="1:3">
      <c r="A2285" s="16"/>
      <c r="C2285"/>
    </row>
    <row r="2286" spans="1:3">
      <c r="A2286" s="16"/>
      <c r="C2286"/>
    </row>
    <row r="2287" spans="1:3">
      <c r="A2287" s="16"/>
      <c r="C2287"/>
    </row>
    <row r="2288" spans="1:3">
      <c r="A2288" s="16"/>
      <c r="C2288"/>
    </row>
    <row r="2289" spans="1:3">
      <c r="A2289" s="16"/>
      <c r="C2289"/>
    </row>
    <row r="2290" spans="1:3">
      <c r="A2290" s="16"/>
      <c r="C2290"/>
    </row>
    <row r="2291" spans="1:3">
      <c r="A2291" s="16"/>
      <c r="C2291"/>
    </row>
    <row r="2292" spans="1:3">
      <c r="A2292" s="16"/>
      <c r="C2292"/>
    </row>
    <row r="2293" spans="1:3">
      <c r="A2293" s="16"/>
      <c r="C2293"/>
    </row>
    <row r="2294" spans="1:3">
      <c r="A2294" s="16"/>
      <c r="C2294"/>
    </row>
    <row r="2295" spans="1:3">
      <c r="A2295" s="16"/>
      <c r="C2295"/>
    </row>
    <row r="2296" spans="1:3">
      <c r="A2296" s="16"/>
      <c r="C2296"/>
    </row>
    <row r="2297" spans="1:3">
      <c r="A2297" s="16"/>
      <c r="C2297"/>
    </row>
    <row r="2298" spans="1:3">
      <c r="A2298" s="16"/>
      <c r="C2298"/>
    </row>
    <row r="2299" spans="1:3">
      <c r="A2299" s="16"/>
      <c r="C2299"/>
    </row>
    <row r="2300" spans="1:3">
      <c r="A2300" s="16"/>
      <c r="C2300"/>
    </row>
    <row r="2301" spans="1:3">
      <c r="A2301" s="16"/>
      <c r="C2301"/>
    </row>
    <row r="2302" spans="1:3">
      <c r="A2302" s="16"/>
      <c r="C2302"/>
    </row>
    <row r="2303" spans="1:3">
      <c r="A2303" s="16"/>
      <c r="C2303"/>
    </row>
    <row r="2304" spans="1:3">
      <c r="A2304" s="16"/>
      <c r="C2304"/>
    </row>
    <row r="2305" spans="1:3">
      <c r="A2305" s="16"/>
      <c r="C2305"/>
    </row>
    <row r="2306" spans="1:3">
      <c r="A2306" s="16"/>
      <c r="C2306"/>
    </row>
    <row r="2307" spans="1:3">
      <c r="A2307" s="16"/>
      <c r="C2307"/>
    </row>
    <row r="2308" spans="1:3">
      <c r="A2308" s="16"/>
      <c r="C2308"/>
    </row>
    <row r="2309" spans="1:3">
      <c r="A2309" s="16"/>
      <c r="C2309"/>
    </row>
    <row r="2310" spans="1:3">
      <c r="A2310" s="16"/>
      <c r="C2310"/>
    </row>
    <row r="2311" spans="1:3">
      <c r="A2311" s="16"/>
      <c r="C2311"/>
    </row>
    <row r="2312" spans="1:3">
      <c r="A2312" s="16"/>
      <c r="C2312"/>
    </row>
    <row r="2313" spans="1:3">
      <c r="A2313" s="16"/>
      <c r="C2313"/>
    </row>
    <row r="2314" spans="1:3">
      <c r="A2314" s="16"/>
      <c r="C2314"/>
    </row>
    <row r="2315" spans="1:3">
      <c r="A2315" s="16"/>
      <c r="C2315"/>
    </row>
    <row r="2316" spans="1:3">
      <c r="A2316" s="16"/>
      <c r="C2316"/>
    </row>
    <row r="2317" spans="1:3">
      <c r="A2317" s="16"/>
      <c r="C2317"/>
    </row>
    <row r="2318" spans="1:3">
      <c r="A2318" s="16"/>
      <c r="C2318"/>
    </row>
    <row r="2319" spans="1:3">
      <c r="A2319" s="16"/>
      <c r="C2319"/>
    </row>
    <row r="2320" spans="1:3">
      <c r="A2320" s="16"/>
      <c r="C2320"/>
    </row>
    <row r="2321" spans="1:3">
      <c r="A2321" s="16"/>
      <c r="C2321"/>
    </row>
    <row r="2322" spans="1:3">
      <c r="A2322" s="16"/>
      <c r="C2322"/>
    </row>
    <row r="2323" spans="1:3">
      <c r="A2323" s="16"/>
      <c r="C2323"/>
    </row>
    <row r="2324" spans="1:3">
      <c r="A2324" s="16"/>
      <c r="C2324"/>
    </row>
    <row r="2325" spans="1:3">
      <c r="A2325" s="16"/>
      <c r="C2325"/>
    </row>
    <row r="2326" spans="1:3">
      <c r="A2326" s="16"/>
      <c r="C2326"/>
    </row>
    <row r="2327" spans="1:3">
      <c r="A2327" s="16"/>
      <c r="C2327"/>
    </row>
    <row r="2328" spans="1:3">
      <c r="A2328" s="16"/>
      <c r="C2328"/>
    </row>
    <row r="2329" spans="1:3">
      <c r="A2329" s="16"/>
      <c r="C2329"/>
    </row>
    <row r="2330" spans="1:3">
      <c r="A2330" s="16"/>
      <c r="C2330"/>
    </row>
    <row r="2331" spans="1:3">
      <c r="A2331" s="16"/>
      <c r="C2331"/>
    </row>
    <row r="2332" spans="1:3">
      <c r="A2332" s="16"/>
      <c r="C2332"/>
    </row>
    <row r="2333" spans="1:3">
      <c r="A2333" s="16"/>
      <c r="C2333"/>
    </row>
    <row r="2334" spans="1:3">
      <c r="A2334" s="16"/>
      <c r="C2334"/>
    </row>
    <row r="2335" spans="1:3">
      <c r="A2335" s="16"/>
      <c r="C2335"/>
    </row>
    <row r="2336" spans="1:3">
      <c r="A2336" s="16"/>
      <c r="C2336"/>
    </row>
    <row r="2337" spans="1:3">
      <c r="A2337" s="16"/>
      <c r="C2337"/>
    </row>
    <row r="2338" spans="1:3">
      <c r="A2338" s="16"/>
      <c r="C2338"/>
    </row>
    <row r="2339" spans="1:3">
      <c r="A2339" s="16"/>
      <c r="C2339"/>
    </row>
    <row r="2340" spans="1:3">
      <c r="A2340" s="16"/>
      <c r="C2340"/>
    </row>
    <row r="2341" spans="1:3">
      <c r="A2341" s="16"/>
      <c r="C2341"/>
    </row>
    <row r="2342" spans="1:3">
      <c r="A2342" s="16"/>
      <c r="C2342"/>
    </row>
    <row r="2343" spans="1:3">
      <c r="A2343" s="16"/>
      <c r="C2343"/>
    </row>
    <row r="2344" spans="1:3">
      <c r="A2344" s="16"/>
      <c r="C2344"/>
    </row>
    <row r="2345" spans="1:3">
      <c r="A2345" s="16"/>
      <c r="C2345"/>
    </row>
    <row r="2346" spans="1:3">
      <c r="A2346" s="16"/>
      <c r="C2346"/>
    </row>
    <row r="2347" spans="1:3">
      <c r="A2347" s="16"/>
      <c r="C2347"/>
    </row>
    <row r="2348" spans="1:3">
      <c r="A2348" s="16"/>
      <c r="C2348"/>
    </row>
    <row r="2349" spans="1:3">
      <c r="A2349" s="16"/>
      <c r="C2349"/>
    </row>
    <row r="2350" spans="1:3">
      <c r="A2350" s="16"/>
      <c r="C2350"/>
    </row>
    <row r="2351" spans="1:3">
      <c r="A2351" s="16"/>
      <c r="C2351"/>
    </row>
    <row r="2352" spans="1:3">
      <c r="A2352" s="16"/>
      <c r="C2352"/>
    </row>
    <row r="2353" spans="1:3">
      <c r="A2353" s="16"/>
      <c r="C2353"/>
    </row>
    <row r="2354" spans="1:3">
      <c r="A2354" s="16"/>
      <c r="C2354"/>
    </row>
    <row r="2355" spans="1:3">
      <c r="A2355" s="16"/>
      <c r="C2355"/>
    </row>
    <row r="2356" spans="1:3">
      <c r="A2356" s="16"/>
      <c r="C2356"/>
    </row>
    <row r="2357" spans="1:3">
      <c r="A2357" s="16"/>
      <c r="C2357"/>
    </row>
    <row r="2358" spans="1:3">
      <c r="A2358" s="16"/>
      <c r="C2358"/>
    </row>
    <row r="2359" spans="1:3">
      <c r="A2359" s="16"/>
      <c r="C2359"/>
    </row>
    <row r="2360" spans="1:3">
      <c r="A2360" s="16"/>
      <c r="C2360"/>
    </row>
    <row r="2361" spans="1:3">
      <c r="A2361" s="16"/>
      <c r="C2361"/>
    </row>
    <row r="2362" spans="1:3">
      <c r="A2362" s="16"/>
      <c r="C2362"/>
    </row>
    <row r="2363" spans="1:3">
      <c r="A2363" s="16"/>
      <c r="C2363"/>
    </row>
    <row r="2364" spans="1:3">
      <c r="A2364" s="16"/>
      <c r="C2364"/>
    </row>
    <row r="2365" spans="1:3">
      <c r="A2365" s="16"/>
      <c r="C2365"/>
    </row>
    <row r="2366" spans="1:3">
      <c r="A2366" s="16"/>
      <c r="C2366"/>
    </row>
    <row r="2367" spans="1:3">
      <c r="A2367" s="16"/>
      <c r="C2367"/>
    </row>
    <row r="2368" spans="1:3">
      <c r="A2368" s="16"/>
      <c r="C2368"/>
    </row>
    <row r="2369" spans="1:3">
      <c r="A2369" s="16"/>
      <c r="C2369"/>
    </row>
    <row r="2370" spans="1:3">
      <c r="A2370" s="16"/>
      <c r="C2370"/>
    </row>
    <row r="2371" spans="1:3">
      <c r="A2371" s="16"/>
      <c r="C2371"/>
    </row>
    <row r="2372" spans="1:3">
      <c r="A2372" s="16"/>
      <c r="C2372"/>
    </row>
    <row r="2373" spans="1:3">
      <c r="A2373" s="16"/>
      <c r="C2373"/>
    </row>
    <row r="2374" spans="1:3">
      <c r="A2374" s="16"/>
      <c r="C2374"/>
    </row>
    <row r="2375" spans="1:3">
      <c r="A2375" s="16"/>
      <c r="C2375"/>
    </row>
    <row r="2376" spans="1:3">
      <c r="A2376" s="16"/>
      <c r="C2376"/>
    </row>
    <row r="2377" spans="1:3">
      <c r="A2377" s="16"/>
      <c r="C2377"/>
    </row>
    <row r="2378" spans="1:3">
      <c r="A2378" s="16"/>
      <c r="C2378"/>
    </row>
    <row r="2379" spans="1:3">
      <c r="A2379" s="16"/>
      <c r="C2379"/>
    </row>
    <row r="2380" spans="1:3">
      <c r="A2380" s="16"/>
      <c r="C2380"/>
    </row>
    <row r="2381" spans="1:3">
      <c r="A2381" s="16"/>
      <c r="C2381"/>
    </row>
    <row r="2382" spans="1:3">
      <c r="A2382" s="16"/>
      <c r="C2382"/>
    </row>
    <row r="2383" spans="1:3">
      <c r="A2383" s="16"/>
      <c r="C2383"/>
    </row>
    <row r="2384" spans="1:3">
      <c r="A2384" s="16"/>
      <c r="C2384"/>
    </row>
    <row r="2385" spans="1:3">
      <c r="A2385" s="16"/>
      <c r="C2385"/>
    </row>
    <row r="2386" spans="1:3">
      <c r="A2386" s="16"/>
      <c r="C2386"/>
    </row>
    <row r="2387" spans="1:3">
      <c r="A2387" s="16"/>
      <c r="C2387"/>
    </row>
    <row r="2388" spans="1:3">
      <c r="A2388" s="16"/>
      <c r="C2388"/>
    </row>
    <row r="2389" spans="1:3">
      <c r="A2389" s="16"/>
      <c r="C2389"/>
    </row>
    <row r="2390" spans="1:3">
      <c r="A2390" s="16"/>
      <c r="C2390"/>
    </row>
    <row r="2391" spans="1:3">
      <c r="A2391" s="16"/>
      <c r="C2391"/>
    </row>
    <row r="2392" spans="1:3">
      <c r="A2392" s="16"/>
      <c r="C2392"/>
    </row>
    <row r="2393" spans="1:3">
      <c r="A2393" s="16"/>
      <c r="C2393"/>
    </row>
    <row r="2394" spans="1:3">
      <c r="A2394" s="16"/>
      <c r="C2394"/>
    </row>
    <row r="2395" spans="1:3">
      <c r="A2395" s="16"/>
      <c r="C2395"/>
    </row>
    <row r="2396" spans="1:3">
      <c r="A2396" s="16"/>
      <c r="C2396"/>
    </row>
    <row r="2397" spans="1:3">
      <c r="A2397" s="16"/>
      <c r="C2397"/>
    </row>
    <row r="2398" spans="1:3">
      <c r="A2398" s="16"/>
      <c r="C2398"/>
    </row>
    <row r="2399" spans="1:3">
      <c r="A2399" s="16"/>
      <c r="C2399"/>
    </row>
    <row r="2400" spans="1:3">
      <c r="A2400" s="16"/>
      <c r="C2400"/>
    </row>
    <row r="2401" spans="1:3">
      <c r="A2401" s="16"/>
      <c r="C2401"/>
    </row>
    <row r="2402" spans="1:3">
      <c r="A2402" s="16"/>
      <c r="C2402"/>
    </row>
    <row r="2403" spans="1:3">
      <c r="A2403" s="16"/>
      <c r="C2403"/>
    </row>
    <row r="2404" spans="1:3">
      <c r="A2404" s="16"/>
      <c r="C2404"/>
    </row>
    <row r="2405" spans="1:3">
      <c r="A2405" s="16"/>
      <c r="C2405"/>
    </row>
    <row r="2406" spans="1:3">
      <c r="A2406" s="16"/>
      <c r="C2406"/>
    </row>
    <row r="2407" spans="1:3">
      <c r="A2407" s="16"/>
      <c r="C2407"/>
    </row>
    <row r="2408" spans="1:3">
      <c r="A2408" s="16"/>
      <c r="C2408"/>
    </row>
    <row r="2409" spans="1:3">
      <c r="A2409" s="16"/>
      <c r="C2409"/>
    </row>
    <row r="2410" spans="1:3">
      <c r="A2410" s="16"/>
      <c r="C2410"/>
    </row>
    <row r="2411" spans="1:3">
      <c r="A2411" s="16"/>
      <c r="C2411"/>
    </row>
    <row r="2412" spans="1:3">
      <c r="A2412" s="16"/>
      <c r="C2412"/>
    </row>
    <row r="2413" spans="1:3">
      <c r="A2413" s="16"/>
      <c r="C2413"/>
    </row>
    <row r="2414" spans="1:3">
      <c r="A2414" s="16"/>
      <c r="C2414"/>
    </row>
    <row r="2415" spans="1:3">
      <c r="A2415" s="16"/>
      <c r="C2415"/>
    </row>
    <row r="2416" spans="1:3">
      <c r="A2416" s="16"/>
      <c r="C2416"/>
    </row>
    <row r="2417" spans="1:3">
      <c r="A2417" s="16"/>
      <c r="C2417"/>
    </row>
    <row r="2418" spans="1:3">
      <c r="A2418" s="16"/>
      <c r="C2418"/>
    </row>
    <row r="2419" spans="1:3">
      <c r="A2419" s="16"/>
      <c r="C2419"/>
    </row>
    <row r="2420" spans="1:3">
      <c r="A2420" s="16"/>
      <c r="C2420"/>
    </row>
    <row r="2421" spans="1:3">
      <c r="A2421" s="16"/>
      <c r="C2421"/>
    </row>
    <row r="2422" spans="1:3">
      <c r="A2422" s="16"/>
      <c r="C2422"/>
    </row>
    <row r="2423" spans="1:3">
      <c r="A2423" s="16"/>
      <c r="C2423"/>
    </row>
    <row r="2424" spans="1:3">
      <c r="A2424" s="16"/>
      <c r="C2424"/>
    </row>
    <row r="2425" spans="1:3">
      <c r="A2425" s="16"/>
      <c r="C2425"/>
    </row>
    <row r="2426" spans="1:3">
      <c r="A2426" s="16"/>
      <c r="C2426"/>
    </row>
    <row r="2427" spans="1:3">
      <c r="A2427" s="16"/>
      <c r="C2427"/>
    </row>
    <row r="2428" spans="1:3">
      <c r="A2428" s="16"/>
      <c r="C2428"/>
    </row>
    <row r="2429" spans="1:3">
      <c r="A2429" s="16"/>
      <c r="C2429"/>
    </row>
    <row r="2430" spans="1:3">
      <c r="A2430" s="16"/>
      <c r="C2430"/>
    </row>
    <row r="2431" spans="1:3">
      <c r="A2431" s="16"/>
      <c r="C2431"/>
    </row>
    <row r="2432" spans="1:3">
      <c r="A2432" s="16"/>
      <c r="C2432"/>
    </row>
    <row r="2433" spans="1:3">
      <c r="A2433" s="16"/>
      <c r="C2433"/>
    </row>
    <row r="2434" spans="1:3">
      <c r="A2434" s="16"/>
      <c r="C2434"/>
    </row>
    <row r="2435" spans="1:3">
      <c r="A2435" s="16"/>
      <c r="C2435"/>
    </row>
    <row r="2436" spans="1:3">
      <c r="A2436" s="16"/>
      <c r="C2436"/>
    </row>
    <row r="2437" spans="1:3">
      <c r="A2437" s="16"/>
      <c r="C2437"/>
    </row>
    <row r="2438" spans="1:3">
      <c r="A2438" s="16"/>
      <c r="C2438"/>
    </row>
    <row r="2439" spans="1:3">
      <c r="A2439" s="16"/>
      <c r="C2439"/>
    </row>
    <row r="2440" spans="1:3">
      <c r="A2440" s="16"/>
      <c r="C2440"/>
    </row>
    <row r="2441" spans="1:3">
      <c r="A2441" s="16"/>
      <c r="C2441"/>
    </row>
    <row r="2442" spans="1:3">
      <c r="A2442" s="16"/>
      <c r="C2442"/>
    </row>
    <row r="2443" spans="1:3">
      <c r="A2443" s="16"/>
      <c r="C2443"/>
    </row>
    <row r="2444" spans="1:3">
      <c r="A2444" s="16"/>
      <c r="C2444"/>
    </row>
    <row r="2445" spans="1:3">
      <c r="A2445" s="16"/>
      <c r="C2445"/>
    </row>
    <row r="2446" spans="1:3">
      <c r="A2446" s="16"/>
      <c r="C2446"/>
    </row>
    <row r="2447" spans="1:3">
      <c r="A2447" s="16"/>
      <c r="C2447"/>
    </row>
    <row r="2448" spans="1:3">
      <c r="A2448" s="16"/>
      <c r="C2448"/>
    </row>
    <row r="2449" spans="1:3">
      <c r="A2449" s="16"/>
      <c r="C2449"/>
    </row>
    <row r="2450" spans="1:3">
      <c r="A2450" s="16"/>
      <c r="C2450"/>
    </row>
    <row r="2451" spans="1:3">
      <c r="A2451" s="16"/>
      <c r="C2451"/>
    </row>
    <row r="2452" spans="1:3">
      <c r="A2452" s="16"/>
      <c r="C2452"/>
    </row>
    <row r="2453" spans="1:3">
      <c r="A2453" s="16"/>
      <c r="C2453"/>
    </row>
    <row r="2454" spans="1:3">
      <c r="A2454" s="16"/>
      <c r="C2454"/>
    </row>
    <row r="2455" spans="1:3">
      <c r="A2455" s="16"/>
      <c r="C2455"/>
    </row>
    <row r="2456" spans="1:3">
      <c r="A2456" s="16"/>
      <c r="C2456"/>
    </row>
    <row r="2457" spans="1:3">
      <c r="A2457" s="16"/>
      <c r="C2457"/>
    </row>
    <row r="2458" spans="1:3">
      <c r="A2458" s="16"/>
      <c r="C2458"/>
    </row>
    <row r="2459" spans="1:3">
      <c r="A2459" s="16"/>
      <c r="C2459"/>
    </row>
    <row r="2460" spans="1:3">
      <c r="A2460" s="16"/>
      <c r="C2460"/>
    </row>
    <row r="2461" spans="1:3">
      <c r="A2461" s="16"/>
      <c r="C2461"/>
    </row>
    <row r="2462" spans="1:3">
      <c r="A2462" s="16"/>
      <c r="C2462"/>
    </row>
    <row r="2463" spans="1:3">
      <c r="A2463" s="16"/>
      <c r="C2463"/>
    </row>
    <row r="2464" spans="1:3">
      <c r="A2464" s="16"/>
      <c r="C2464"/>
    </row>
    <row r="2465" spans="1:3">
      <c r="A2465" s="16"/>
      <c r="C2465"/>
    </row>
    <row r="2466" spans="1:3">
      <c r="A2466" s="16"/>
      <c r="C2466"/>
    </row>
    <row r="2467" spans="1:3">
      <c r="A2467" s="16"/>
      <c r="C2467"/>
    </row>
    <row r="2468" spans="1:3">
      <c r="A2468" s="16"/>
      <c r="C2468"/>
    </row>
    <row r="2469" spans="1:3">
      <c r="A2469" s="16"/>
      <c r="C2469"/>
    </row>
    <row r="2470" spans="1:3">
      <c r="A2470" s="16"/>
      <c r="C2470"/>
    </row>
    <row r="2471" spans="1:3">
      <c r="A2471" s="16"/>
      <c r="C2471"/>
    </row>
    <row r="2472" spans="1:3">
      <c r="A2472" s="16"/>
      <c r="C2472"/>
    </row>
    <row r="2473" spans="1:3">
      <c r="A2473" s="16"/>
      <c r="C2473"/>
    </row>
    <row r="2474" spans="1:3">
      <c r="A2474" s="16"/>
      <c r="C2474"/>
    </row>
    <row r="2475" spans="1:3">
      <c r="A2475" s="16"/>
      <c r="C2475"/>
    </row>
    <row r="2476" spans="1:3">
      <c r="A2476" s="16"/>
      <c r="C2476"/>
    </row>
    <row r="2477" spans="1:3">
      <c r="A2477" s="16"/>
      <c r="C2477"/>
    </row>
    <row r="2478" spans="1:3">
      <c r="A2478" s="16"/>
      <c r="C2478"/>
    </row>
    <row r="2479" spans="1:3">
      <c r="A2479" s="16"/>
      <c r="C2479"/>
    </row>
    <row r="2480" spans="1:3">
      <c r="A2480" s="16"/>
      <c r="C2480"/>
    </row>
    <row r="2481" spans="1:3">
      <c r="A2481" s="16"/>
      <c r="C2481"/>
    </row>
    <row r="2482" spans="1:3">
      <c r="A2482" s="16"/>
      <c r="C2482"/>
    </row>
    <row r="2483" spans="1:3">
      <c r="A2483" s="16"/>
      <c r="C2483"/>
    </row>
    <row r="2484" spans="1:3">
      <c r="A2484" s="16"/>
      <c r="C2484"/>
    </row>
    <row r="2485" spans="1:3">
      <c r="A2485" s="16"/>
      <c r="C2485"/>
    </row>
    <row r="2486" spans="1:3">
      <c r="A2486" s="16"/>
      <c r="C2486"/>
    </row>
    <row r="2487" spans="1:3">
      <c r="A2487" s="16"/>
      <c r="C2487"/>
    </row>
    <row r="2488" spans="1:3">
      <c r="A2488" s="16"/>
      <c r="C2488"/>
    </row>
    <row r="2489" spans="1:3">
      <c r="A2489" s="16"/>
      <c r="C2489"/>
    </row>
    <row r="2490" spans="1:3">
      <c r="A2490" s="16"/>
      <c r="C2490"/>
    </row>
    <row r="2491" spans="1:3">
      <c r="A2491" s="16"/>
      <c r="C2491"/>
    </row>
    <row r="2492" spans="1:3">
      <c r="A2492" s="16"/>
      <c r="C2492"/>
    </row>
    <row r="2493" spans="1:3">
      <c r="A2493" s="16"/>
      <c r="C2493"/>
    </row>
    <row r="2494" spans="1:3">
      <c r="A2494" s="16"/>
      <c r="C2494"/>
    </row>
    <row r="2495" spans="1:3">
      <c r="A2495" s="16"/>
      <c r="C2495"/>
    </row>
    <row r="2496" spans="1:3">
      <c r="A2496" s="16"/>
      <c r="C2496"/>
    </row>
    <row r="2497" spans="1:3">
      <c r="A2497" s="16"/>
      <c r="C2497"/>
    </row>
    <row r="2498" spans="1:3">
      <c r="A2498" s="16"/>
      <c r="C2498"/>
    </row>
    <row r="2499" spans="1:3">
      <c r="A2499" s="16"/>
      <c r="C2499"/>
    </row>
    <row r="2500" spans="1:3">
      <c r="A2500" s="16"/>
      <c r="C2500"/>
    </row>
    <row r="2501" spans="1:3">
      <c r="A2501" s="16"/>
      <c r="C2501"/>
    </row>
    <row r="2502" spans="1:3">
      <c r="A2502" s="16"/>
      <c r="C2502"/>
    </row>
    <row r="2503" spans="1:3">
      <c r="A2503" s="16"/>
      <c r="C2503"/>
    </row>
    <row r="2504" spans="1:3">
      <c r="A2504" s="16"/>
      <c r="C2504"/>
    </row>
    <row r="2505" spans="1:3">
      <c r="A2505" s="16"/>
      <c r="C2505"/>
    </row>
    <row r="2506" spans="1:3">
      <c r="A2506" s="16"/>
      <c r="C2506"/>
    </row>
    <row r="2507" spans="1:3">
      <c r="A2507" s="16"/>
      <c r="C2507"/>
    </row>
    <row r="2508" spans="1:3">
      <c r="A2508" s="16"/>
      <c r="C2508"/>
    </row>
    <row r="2509" spans="1:3">
      <c r="A2509" s="16"/>
      <c r="C2509"/>
    </row>
    <row r="2510" spans="1:3">
      <c r="A2510" s="16"/>
      <c r="C2510"/>
    </row>
    <row r="2511" spans="1:3">
      <c r="A2511" s="16"/>
      <c r="C2511"/>
    </row>
    <row r="2512" spans="1:3">
      <c r="A2512" s="16"/>
      <c r="C2512"/>
    </row>
    <row r="2513" spans="1:3">
      <c r="A2513" s="16"/>
      <c r="C2513"/>
    </row>
    <row r="2514" spans="1:3">
      <c r="A2514" s="16"/>
      <c r="C2514"/>
    </row>
    <row r="2515" spans="1:3">
      <c r="A2515" s="16"/>
      <c r="C2515"/>
    </row>
    <row r="2516" spans="1:3">
      <c r="A2516" s="16"/>
      <c r="C2516"/>
    </row>
    <row r="2517" spans="1:3">
      <c r="A2517" s="16"/>
      <c r="C2517"/>
    </row>
    <row r="2518" spans="1:3">
      <c r="A2518" s="16"/>
      <c r="C2518"/>
    </row>
    <row r="2519" spans="1:3">
      <c r="A2519" s="16"/>
      <c r="C2519"/>
    </row>
    <row r="2520" spans="1:3">
      <c r="A2520" s="16"/>
      <c r="C2520"/>
    </row>
    <row r="2521" spans="1:3">
      <c r="A2521" s="16"/>
      <c r="C2521"/>
    </row>
    <row r="2522" spans="1:3">
      <c r="A2522" s="16"/>
      <c r="C2522"/>
    </row>
    <row r="2523" spans="1:3">
      <c r="A2523" s="16"/>
      <c r="C2523"/>
    </row>
    <row r="2524" spans="1:3">
      <c r="A2524" s="16"/>
      <c r="C2524"/>
    </row>
    <row r="2525" spans="1:3">
      <c r="A2525" s="16"/>
      <c r="C2525"/>
    </row>
    <row r="2526" spans="1:3">
      <c r="A2526" s="16"/>
      <c r="C2526"/>
    </row>
    <row r="2527" spans="1:3">
      <c r="A2527" s="16"/>
      <c r="C2527"/>
    </row>
    <row r="2528" spans="1:3">
      <c r="A2528" s="16"/>
      <c r="C2528"/>
    </row>
    <row r="2529" spans="1:3">
      <c r="A2529" s="16"/>
      <c r="C2529"/>
    </row>
    <row r="2530" spans="1:3">
      <c r="A2530" s="16"/>
      <c r="C2530"/>
    </row>
    <row r="2531" spans="1:3">
      <c r="A2531" s="16"/>
      <c r="C2531"/>
    </row>
    <row r="2532" spans="1:3">
      <c r="A2532" s="16"/>
      <c r="C2532"/>
    </row>
    <row r="2533" spans="1:3">
      <c r="A2533" s="16"/>
      <c r="C2533"/>
    </row>
    <row r="2534" spans="1:3">
      <c r="A2534" s="16"/>
      <c r="C2534"/>
    </row>
    <row r="2535" spans="1:3">
      <c r="A2535" s="16"/>
      <c r="C2535"/>
    </row>
    <row r="2536" spans="1:3">
      <c r="A2536" s="16"/>
      <c r="C2536"/>
    </row>
    <row r="2537" spans="1:3">
      <c r="A2537" s="16"/>
      <c r="C2537"/>
    </row>
    <row r="2538" spans="1:3">
      <c r="A2538" s="16"/>
      <c r="C2538"/>
    </row>
    <row r="2539" spans="1:3">
      <c r="A2539" s="16"/>
      <c r="C2539"/>
    </row>
    <row r="2540" spans="1:3">
      <c r="A2540" s="16"/>
      <c r="C2540"/>
    </row>
    <row r="2541" spans="1:3">
      <c r="A2541" s="16"/>
      <c r="C2541"/>
    </row>
    <row r="2542" spans="1:3">
      <c r="A2542" s="16"/>
      <c r="C2542"/>
    </row>
    <row r="2543" spans="1:3">
      <c r="A2543" s="16"/>
      <c r="C2543"/>
    </row>
    <row r="2544" spans="1:3">
      <c r="A2544" s="16"/>
      <c r="C2544"/>
    </row>
    <row r="2545" spans="1:3">
      <c r="A2545" s="16"/>
      <c r="C2545"/>
    </row>
    <row r="2546" spans="1:3">
      <c r="A2546" s="16"/>
      <c r="C2546"/>
    </row>
    <row r="2547" spans="1:3">
      <c r="A2547" s="16"/>
      <c r="C2547"/>
    </row>
    <row r="2548" spans="1:3">
      <c r="A2548" s="16"/>
      <c r="C2548"/>
    </row>
    <row r="2549" spans="1:3">
      <c r="A2549" s="16"/>
      <c r="C2549"/>
    </row>
    <row r="2550" spans="1:3">
      <c r="A2550" s="16"/>
      <c r="C2550"/>
    </row>
    <row r="2551" spans="1:3">
      <c r="A2551" s="16"/>
      <c r="C2551"/>
    </row>
    <row r="2552" spans="1:3">
      <c r="A2552" s="16"/>
      <c r="C2552"/>
    </row>
    <row r="2553" spans="1:3">
      <c r="A2553" s="16"/>
      <c r="C2553"/>
    </row>
    <row r="2554" spans="1:3">
      <c r="A2554" s="16"/>
      <c r="C2554"/>
    </row>
    <row r="2555" spans="1:3">
      <c r="A2555" s="16"/>
      <c r="C2555"/>
    </row>
    <row r="2556" spans="1:3">
      <c r="A2556" s="16"/>
      <c r="C2556"/>
    </row>
    <row r="2557" spans="1:3">
      <c r="A2557" s="16"/>
      <c r="C2557"/>
    </row>
    <row r="2558" spans="1:3">
      <c r="A2558" s="16"/>
      <c r="C2558"/>
    </row>
    <row r="2559" spans="1:3">
      <c r="A2559" s="16"/>
      <c r="C2559"/>
    </row>
    <row r="2560" spans="1:3">
      <c r="A2560" s="16"/>
      <c r="C2560"/>
    </row>
    <row r="2561" spans="1:3">
      <c r="A2561" s="16"/>
      <c r="C2561"/>
    </row>
    <row r="2562" spans="1:3">
      <c r="A2562" s="16"/>
      <c r="C2562"/>
    </row>
    <row r="2563" spans="1:3">
      <c r="A2563" s="16"/>
      <c r="C2563"/>
    </row>
    <row r="2564" spans="1:3">
      <c r="A2564" s="16"/>
      <c r="C2564"/>
    </row>
    <row r="2565" spans="1:3">
      <c r="A2565" s="16"/>
      <c r="C2565"/>
    </row>
    <row r="2566" spans="1:3">
      <c r="A2566" s="16"/>
      <c r="C2566"/>
    </row>
    <row r="2567" spans="1:3">
      <c r="A2567" s="16"/>
      <c r="C2567"/>
    </row>
    <row r="2568" spans="1:3">
      <c r="A2568" s="16"/>
      <c r="C2568"/>
    </row>
    <row r="2569" spans="1:3">
      <c r="A2569" s="16"/>
      <c r="C2569"/>
    </row>
    <row r="2570" spans="1:3">
      <c r="A2570" s="16"/>
      <c r="C2570"/>
    </row>
    <row r="2571" spans="1:3">
      <c r="A2571" s="16"/>
      <c r="C2571"/>
    </row>
    <row r="2572" spans="1:3">
      <c r="A2572" s="16"/>
      <c r="C2572"/>
    </row>
    <row r="2573" spans="1:3">
      <c r="A2573" s="16"/>
      <c r="C2573"/>
    </row>
    <row r="2574" spans="1:3">
      <c r="A2574" s="16"/>
      <c r="C2574"/>
    </row>
    <row r="2575" spans="1:3">
      <c r="A2575" s="16"/>
      <c r="C2575"/>
    </row>
    <row r="2576" spans="1:3">
      <c r="A2576" s="16"/>
      <c r="C2576"/>
    </row>
    <row r="2577" spans="1:3">
      <c r="A2577" s="16"/>
      <c r="C2577"/>
    </row>
    <row r="2578" spans="1:3">
      <c r="A2578" s="16"/>
      <c r="C2578"/>
    </row>
    <row r="2579" spans="1:3">
      <c r="A2579" s="16"/>
      <c r="C2579"/>
    </row>
    <row r="2580" spans="1:3">
      <c r="A2580" s="16"/>
      <c r="C2580"/>
    </row>
    <row r="2581" spans="1:3">
      <c r="A2581" s="16"/>
      <c r="C2581"/>
    </row>
    <row r="2582" spans="1:3">
      <c r="A2582" s="16"/>
      <c r="C2582"/>
    </row>
    <row r="2583" spans="1:3">
      <c r="A2583" s="16"/>
      <c r="C2583"/>
    </row>
    <row r="2584" spans="1:3">
      <c r="A2584" s="16"/>
      <c r="C2584"/>
    </row>
    <row r="2585" spans="1:3">
      <c r="A2585" s="16"/>
      <c r="C2585"/>
    </row>
    <row r="2586" spans="1:3">
      <c r="A2586" s="16"/>
      <c r="C2586"/>
    </row>
    <row r="2587" spans="1:3">
      <c r="A2587" s="16"/>
      <c r="C2587"/>
    </row>
    <row r="2588" spans="1:3">
      <c r="A2588" s="16"/>
      <c r="C2588"/>
    </row>
    <row r="2589" spans="1:3">
      <c r="A2589" s="16"/>
      <c r="C2589"/>
    </row>
    <row r="2590" spans="1:3">
      <c r="A2590" s="16"/>
      <c r="C2590"/>
    </row>
    <row r="2591" spans="1:3">
      <c r="A2591" s="16"/>
      <c r="C2591"/>
    </row>
    <row r="2592" spans="1:3">
      <c r="A2592" s="16"/>
      <c r="C2592"/>
    </row>
    <row r="2593" spans="1:3">
      <c r="A2593" s="16"/>
      <c r="C2593"/>
    </row>
    <row r="2594" spans="1:3">
      <c r="A2594" s="16"/>
      <c r="C2594"/>
    </row>
    <row r="2595" spans="1:3">
      <c r="A2595" s="16"/>
      <c r="C2595"/>
    </row>
    <row r="2596" spans="1:3">
      <c r="A2596" s="16"/>
      <c r="C2596"/>
    </row>
    <row r="2597" spans="1:3">
      <c r="A2597" s="16"/>
      <c r="C2597"/>
    </row>
    <row r="2598" spans="1:3">
      <c r="A2598" s="16"/>
      <c r="C2598"/>
    </row>
    <row r="2599" spans="1:3">
      <c r="A2599" s="16"/>
      <c r="C2599"/>
    </row>
    <row r="2600" spans="1:3">
      <c r="A2600" s="16"/>
      <c r="C2600"/>
    </row>
    <row r="2601" spans="1:3">
      <c r="A2601" s="16"/>
      <c r="C2601"/>
    </row>
    <row r="2602" spans="1:3">
      <c r="A2602" s="16"/>
      <c r="C2602"/>
    </row>
    <row r="2603" spans="1:3">
      <c r="A2603" s="16"/>
      <c r="C2603"/>
    </row>
    <row r="2604" spans="1:3">
      <c r="A2604" s="16"/>
      <c r="C2604"/>
    </row>
    <row r="2605" spans="1:3">
      <c r="A2605" s="16"/>
      <c r="C2605"/>
    </row>
    <row r="2606" spans="1:3">
      <c r="A2606" s="16"/>
      <c r="C2606"/>
    </row>
    <row r="2607" spans="1:3">
      <c r="A2607" s="16"/>
      <c r="C2607"/>
    </row>
    <row r="2608" spans="1:3">
      <c r="A2608" s="16"/>
      <c r="C2608"/>
    </row>
    <row r="2609" spans="1:3">
      <c r="A2609" s="16"/>
      <c r="C2609"/>
    </row>
    <row r="2610" spans="1:3">
      <c r="A2610" s="16"/>
      <c r="C2610"/>
    </row>
    <row r="2611" spans="1:3">
      <c r="A2611" s="16"/>
      <c r="C2611"/>
    </row>
    <row r="2612" spans="1:3">
      <c r="A2612" s="16"/>
      <c r="C2612"/>
    </row>
    <row r="2613" spans="1:3">
      <c r="A2613" s="16"/>
      <c r="C2613"/>
    </row>
    <row r="2614" spans="1:3">
      <c r="A2614" s="16"/>
      <c r="C2614"/>
    </row>
    <row r="2615" spans="1:3">
      <c r="A2615" s="16"/>
      <c r="C2615"/>
    </row>
    <row r="2616" spans="1:3">
      <c r="A2616" s="16"/>
      <c r="C2616"/>
    </row>
    <row r="2617" spans="1:3">
      <c r="A2617" s="16"/>
      <c r="C2617"/>
    </row>
    <row r="2618" spans="1:3">
      <c r="A2618" s="16"/>
      <c r="C2618"/>
    </row>
    <row r="2619" spans="1:3">
      <c r="A2619" s="16"/>
      <c r="C2619"/>
    </row>
    <row r="2620" spans="1:3">
      <c r="A2620" s="16"/>
      <c r="C2620"/>
    </row>
    <row r="2621" spans="1:3">
      <c r="A2621" s="16"/>
      <c r="C2621"/>
    </row>
    <row r="2622" spans="1:3">
      <c r="A2622" s="16"/>
      <c r="C2622"/>
    </row>
    <row r="2623" spans="1:3">
      <c r="A2623" s="16"/>
      <c r="C2623"/>
    </row>
    <row r="2624" spans="1:3">
      <c r="A2624" s="16"/>
      <c r="C2624"/>
    </row>
    <row r="2625" spans="1:3">
      <c r="A2625" s="16"/>
      <c r="C2625"/>
    </row>
    <row r="2626" spans="1:3">
      <c r="A2626" s="16"/>
      <c r="C2626"/>
    </row>
    <row r="2627" spans="1:3">
      <c r="A2627" s="16"/>
      <c r="C2627"/>
    </row>
    <row r="2628" spans="1:3">
      <c r="A2628" s="16"/>
      <c r="C2628"/>
    </row>
    <row r="2629" spans="1:3">
      <c r="A2629" s="16"/>
      <c r="C2629"/>
    </row>
    <row r="2630" spans="1:3">
      <c r="A2630" s="16"/>
      <c r="C2630"/>
    </row>
    <row r="2631" spans="1:3">
      <c r="A2631" s="16"/>
      <c r="C2631"/>
    </row>
    <row r="2632" spans="1:3">
      <c r="A2632" s="16"/>
      <c r="C2632"/>
    </row>
    <row r="2633" spans="1:3">
      <c r="A2633" s="16"/>
      <c r="C2633"/>
    </row>
    <row r="2634" spans="1:3">
      <c r="A2634" s="16"/>
      <c r="C2634"/>
    </row>
    <row r="2635" spans="1:3">
      <c r="A2635" s="16"/>
      <c r="C2635"/>
    </row>
    <row r="2636" spans="1:3">
      <c r="A2636" s="16"/>
      <c r="C2636"/>
    </row>
    <row r="2637" spans="1:3">
      <c r="A2637" s="16"/>
      <c r="C2637"/>
    </row>
    <row r="2638" spans="1:3">
      <c r="A2638" s="16"/>
      <c r="C2638"/>
    </row>
    <row r="2639" spans="1:3">
      <c r="A2639" s="16"/>
      <c r="C2639"/>
    </row>
    <row r="2640" spans="1:3">
      <c r="A2640" s="16"/>
      <c r="C2640"/>
    </row>
    <row r="2641" spans="1:3">
      <c r="A2641" s="16"/>
      <c r="C2641"/>
    </row>
    <row r="2642" spans="1:3">
      <c r="A2642" s="16"/>
      <c r="C2642"/>
    </row>
    <row r="2643" spans="1:3">
      <c r="A2643" s="16"/>
      <c r="C2643"/>
    </row>
    <row r="2644" spans="1:3">
      <c r="A2644" s="16"/>
      <c r="C2644"/>
    </row>
    <row r="2645" spans="1:3">
      <c r="A2645" s="16"/>
      <c r="C2645"/>
    </row>
    <row r="2646" spans="1:3">
      <c r="A2646" s="16"/>
      <c r="C2646"/>
    </row>
    <row r="2647" spans="1:3">
      <c r="A2647" s="16"/>
      <c r="C2647"/>
    </row>
    <row r="2648" spans="1:3">
      <c r="A2648" s="16"/>
      <c r="C2648"/>
    </row>
    <row r="2649" spans="1:3">
      <c r="A2649" s="16"/>
      <c r="C2649"/>
    </row>
    <row r="2650" spans="1:3">
      <c r="A2650" s="16"/>
      <c r="C2650"/>
    </row>
    <row r="2651" spans="1:3">
      <c r="A2651" s="16"/>
      <c r="C2651"/>
    </row>
    <row r="2652" spans="1:3">
      <c r="A2652" s="16"/>
      <c r="C2652"/>
    </row>
    <row r="2653" spans="1:3">
      <c r="A2653" s="16"/>
      <c r="C2653"/>
    </row>
    <row r="2654" spans="1:3">
      <c r="A2654" s="16"/>
      <c r="C2654"/>
    </row>
    <row r="2655" spans="1:3">
      <c r="A2655" s="16"/>
      <c r="C2655"/>
    </row>
    <row r="2656" spans="1:3">
      <c r="A2656" s="16"/>
      <c r="C2656"/>
    </row>
    <row r="2657" spans="1:3">
      <c r="A2657" s="16"/>
      <c r="C2657"/>
    </row>
    <row r="2658" spans="1:3">
      <c r="A2658" s="16"/>
      <c r="C2658"/>
    </row>
    <row r="2659" spans="1:3">
      <c r="A2659" s="16"/>
      <c r="C2659"/>
    </row>
    <row r="2660" spans="1:3">
      <c r="A2660" s="16"/>
      <c r="C2660"/>
    </row>
    <row r="2661" spans="1:3">
      <c r="A2661" s="16"/>
      <c r="C2661"/>
    </row>
    <row r="2662" spans="1:3">
      <c r="A2662" s="16"/>
      <c r="C2662"/>
    </row>
    <row r="2663" spans="1:3">
      <c r="A2663" s="16"/>
      <c r="C2663"/>
    </row>
    <row r="2664" spans="1:3">
      <c r="A2664" s="16"/>
      <c r="C2664"/>
    </row>
    <row r="2665" spans="1:3">
      <c r="A2665" s="16"/>
      <c r="C2665"/>
    </row>
    <row r="2666" spans="1:3">
      <c r="A2666" s="16"/>
      <c r="C2666"/>
    </row>
    <row r="2667" spans="1:3">
      <c r="A2667" s="16"/>
      <c r="C2667"/>
    </row>
    <row r="2668" spans="1:3">
      <c r="A2668" s="16"/>
      <c r="C2668"/>
    </row>
    <row r="2669" spans="1:3">
      <c r="A2669" s="16"/>
      <c r="C2669"/>
    </row>
    <row r="2670" spans="1:3">
      <c r="A2670" s="16"/>
      <c r="C2670"/>
    </row>
    <row r="2671" spans="1:3">
      <c r="A2671" s="16"/>
      <c r="C2671"/>
    </row>
    <row r="2672" spans="1:3">
      <c r="A2672" s="16"/>
      <c r="C2672"/>
    </row>
    <row r="2673" spans="1:3">
      <c r="A2673" s="16"/>
      <c r="C2673"/>
    </row>
    <row r="2674" spans="1:3">
      <c r="A2674" s="16"/>
      <c r="C2674"/>
    </row>
    <row r="2675" spans="1:3">
      <c r="A2675" s="16"/>
      <c r="C2675"/>
    </row>
    <row r="2676" spans="1:3">
      <c r="A2676" s="16"/>
      <c r="C2676"/>
    </row>
    <row r="2677" spans="1:3">
      <c r="A2677" s="16"/>
      <c r="C2677"/>
    </row>
    <row r="2678" spans="1:3">
      <c r="A2678" s="16"/>
      <c r="C2678"/>
    </row>
    <row r="2679" spans="1:3">
      <c r="A2679" s="16"/>
      <c r="C2679"/>
    </row>
    <row r="2680" spans="1:3">
      <c r="A2680" s="16"/>
      <c r="C2680"/>
    </row>
    <row r="2681" spans="1:3">
      <c r="A2681" s="16"/>
      <c r="C2681"/>
    </row>
    <row r="2682" spans="1:3">
      <c r="A2682" s="16"/>
      <c r="C2682"/>
    </row>
    <row r="2683" spans="1:3">
      <c r="A2683" s="16"/>
      <c r="C2683"/>
    </row>
    <row r="2684" spans="1:3">
      <c r="A2684" s="16"/>
      <c r="C2684"/>
    </row>
    <row r="2685" spans="1:3">
      <c r="A2685" s="16"/>
      <c r="C2685"/>
    </row>
    <row r="2686" spans="1:3">
      <c r="A2686" s="16"/>
      <c r="C2686"/>
    </row>
    <row r="2687" spans="1:3">
      <c r="A2687" s="16"/>
      <c r="C2687"/>
    </row>
    <row r="2688" spans="1:3">
      <c r="A2688" s="16"/>
      <c r="C2688"/>
    </row>
    <row r="2689" spans="1:3">
      <c r="A2689" s="16"/>
      <c r="C2689"/>
    </row>
    <row r="2690" spans="1:3">
      <c r="A2690" s="16"/>
      <c r="C2690"/>
    </row>
    <row r="2691" spans="1:3">
      <c r="A2691" s="16"/>
      <c r="C2691"/>
    </row>
    <row r="2692" spans="1:3">
      <c r="A2692" s="16"/>
      <c r="C2692"/>
    </row>
    <row r="2693" spans="1:3">
      <c r="A2693" s="16"/>
      <c r="C2693"/>
    </row>
    <row r="2694" spans="1:3">
      <c r="A2694" s="16"/>
      <c r="C2694"/>
    </row>
    <row r="2695" spans="1:3">
      <c r="A2695" s="16"/>
      <c r="C2695"/>
    </row>
    <row r="2696" spans="1:3">
      <c r="A2696" s="16"/>
      <c r="C2696"/>
    </row>
    <row r="2697" spans="1:3">
      <c r="A2697" s="16"/>
      <c r="C2697"/>
    </row>
    <row r="2698" spans="1:3">
      <c r="A2698" s="16"/>
      <c r="C2698"/>
    </row>
    <row r="2699" spans="1:3">
      <c r="A2699" s="16"/>
      <c r="C2699"/>
    </row>
    <row r="2700" spans="1:3">
      <c r="A2700" s="16"/>
      <c r="C2700"/>
    </row>
    <row r="2701" spans="1:3">
      <c r="A2701" s="16"/>
      <c r="C2701"/>
    </row>
    <row r="2702" spans="1:3">
      <c r="A2702" s="16"/>
      <c r="C2702"/>
    </row>
    <row r="2703" spans="1:3">
      <c r="A2703" s="16"/>
      <c r="C2703"/>
    </row>
    <row r="2704" spans="1:3">
      <c r="A2704" s="16"/>
      <c r="C2704"/>
    </row>
    <row r="2705" spans="1:3">
      <c r="A2705" s="16"/>
      <c r="C2705"/>
    </row>
    <row r="2706" spans="1:3">
      <c r="A2706" s="16"/>
      <c r="C2706"/>
    </row>
    <row r="2707" spans="1:3">
      <c r="A2707" s="16"/>
      <c r="C2707"/>
    </row>
    <row r="2708" spans="1:3">
      <c r="A2708" s="16"/>
      <c r="C2708"/>
    </row>
    <row r="2709" spans="1:3">
      <c r="A2709" s="16"/>
      <c r="C2709"/>
    </row>
    <row r="2710" spans="1:3">
      <c r="A2710" s="16"/>
      <c r="C2710"/>
    </row>
    <row r="2711" spans="1:3">
      <c r="A2711" s="16"/>
      <c r="C2711"/>
    </row>
    <row r="2712" spans="1:3">
      <c r="A2712" s="16"/>
      <c r="C2712"/>
    </row>
    <row r="2713" spans="1:3">
      <c r="A2713" s="16"/>
      <c r="C2713"/>
    </row>
    <row r="2714" spans="1:3">
      <c r="A2714" s="16"/>
      <c r="C2714"/>
    </row>
    <row r="2715" spans="1:3">
      <c r="A2715" s="16"/>
      <c r="C2715"/>
    </row>
    <row r="2716" spans="1:3">
      <c r="A2716" s="16"/>
      <c r="C2716"/>
    </row>
    <row r="2717" spans="1:3">
      <c r="A2717" s="16"/>
      <c r="C2717"/>
    </row>
    <row r="2718" spans="1:3">
      <c r="A2718" s="16"/>
      <c r="C2718"/>
    </row>
    <row r="2719" spans="1:3">
      <c r="A2719" s="16"/>
      <c r="C2719"/>
    </row>
    <row r="2720" spans="1:3">
      <c r="A2720" s="16"/>
      <c r="C2720"/>
    </row>
    <row r="2721" spans="1:3">
      <c r="A2721" s="16"/>
      <c r="C2721"/>
    </row>
    <row r="2722" spans="1:3">
      <c r="A2722" s="16"/>
      <c r="C2722"/>
    </row>
    <row r="2723" spans="1:3">
      <c r="A2723" s="16"/>
      <c r="C2723"/>
    </row>
    <row r="2724" spans="1:3">
      <c r="A2724" s="16"/>
      <c r="C2724"/>
    </row>
    <row r="2725" spans="1:3">
      <c r="A2725" s="16"/>
      <c r="C2725"/>
    </row>
    <row r="2726" spans="1:3">
      <c r="A2726" s="16"/>
      <c r="C2726"/>
    </row>
    <row r="2727" spans="1:3">
      <c r="A2727" s="16"/>
      <c r="C2727"/>
    </row>
    <row r="2728" spans="1:3">
      <c r="A2728" s="16"/>
      <c r="C2728"/>
    </row>
    <row r="2729" spans="1:3">
      <c r="A2729" s="16"/>
      <c r="C2729"/>
    </row>
    <row r="2730" spans="1:3">
      <c r="A2730" s="16"/>
      <c r="C2730"/>
    </row>
    <row r="2731" spans="1:3">
      <c r="A2731" s="16"/>
      <c r="C2731"/>
    </row>
    <row r="2732" spans="1:3">
      <c r="A2732" s="16"/>
      <c r="C2732"/>
    </row>
    <row r="2733" spans="1:3">
      <c r="A2733" s="16"/>
      <c r="C2733"/>
    </row>
    <row r="2734" spans="1:3">
      <c r="A2734" s="16"/>
      <c r="C2734"/>
    </row>
    <row r="2735" spans="1:3">
      <c r="A2735" s="16"/>
      <c r="C2735"/>
    </row>
    <row r="2736" spans="1:3">
      <c r="A2736" s="16"/>
      <c r="C2736"/>
    </row>
    <row r="2737" spans="1:3">
      <c r="A2737" s="16"/>
      <c r="C2737"/>
    </row>
    <row r="2738" spans="1:3">
      <c r="A2738" s="16"/>
      <c r="C2738"/>
    </row>
    <row r="2739" spans="1:3">
      <c r="A2739" s="16"/>
      <c r="C2739"/>
    </row>
    <row r="2740" spans="1:3">
      <c r="A2740" s="16"/>
      <c r="C2740"/>
    </row>
    <row r="2741" spans="1:3">
      <c r="A2741" s="16"/>
      <c r="C2741"/>
    </row>
    <row r="2742" spans="1:3">
      <c r="A2742" s="16"/>
      <c r="C2742"/>
    </row>
    <row r="2743" spans="1:3">
      <c r="A2743" s="16"/>
      <c r="C2743"/>
    </row>
    <row r="2744" spans="1:3">
      <c r="A2744" s="16"/>
      <c r="C2744"/>
    </row>
    <row r="2745" spans="1:3">
      <c r="A2745" s="16"/>
      <c r="C2745"/>
    </row>
    <row r="2746" spans="1:3">
      <c r="A2746" s="16"/>
      <c r="C2746"/>
    </row>
    <row r="2747" spans="1:3">
      <c r="A2747" s="16"/>
      <c r="C2747"/>
    </row>
    <row r="2748" spans="1:3">
      <c r="A2748" s="16"/>
      <c r="C2748"/>
    </row>
    <row r="2749" spans="1:3">
      <c r="A2749" s="16"/>
      <c r="C2749"/>
    </row>
    <row r="2750" spans="1:3">
      <c r="A2750" s="16"/>
      <c r="C2750"/>
    </row>
    <row r="2751" spans="1:3">
      <c r="A2751" s="16"/>
      <c r="C2751"/>
    </row>
    <row r="2752" spans="1:3">
      <c r="A2752" s="16"/>
      <c r="C2752"/>
    </row>
    <row r="2753" spans="1:3">
      <c r="A2753" s="16"/>
      <c r="C2753"/>
    </row>
    <row r="2754" spans="1:3">
      <c r="A2754" s="16"/>
      <c r="C2754"/>
    </row>
    <row r="2755" spans="1:3">
      <c r="A2755" s="16"/>
      <c r="C2755"/>
    </row>
    <row r="2756" spans="1:3">
      <c r="A2756" s="16"/>
      <c r="C2756"/>
    </row>
    <row r="2757" spans="1:3">
      <c r="A2757" s="16"/>
      <c r="C2757"/>
    </row>
    <row r="2758" spans="1:3">
      <c r="A2758" s="16"/>
      <c r="C2758"/>
    </row>
    <row r="2759" spans="1:3">
      <c r="A2759" s="16"/>
      <c r="C2759"/>
    </row>
    <row r="2760" spans="1:3">
      <c r="A2760" s="16"/>
      <c r="C2760"/>
    </row>
    <row r="2761" spans="1:3">
      <c r="A2761" s="16"/>
      <c r="C2761"/>
    </row>
    <row r="2762" spans="1:3">
      <c r="A2762" s="16"/>
      <c r="C2762"/>
    </row>
    <row r="2763" spans="1:3">
      <c r="A2763" s="16"/>
      <c r="C2763"/>
    </row>
    <row r="2764" spans="1:3">
      <c r="A2764" s="16"/>
      <c r="C2764"/>
    </row>
    <row r="2765" spans="1:3">
      <c r="A2765" s="16"/>
      <c r="C2765"/>
    </row>
    <row r="2766" spans="1:3">
      <c r="A2766" s="16"/>
      <c r="C2766"/>
    </row>
    <row r="2767" spans="1:3">
      <c r="A2767" s="16"/>
      <c r="C2767"/>
    </row>
    <row r="2768" spans="1:3">
      <c r="A2768" s="16"/>
      <c r="C2768"/>
    </row>
    <row r="2769" spans="1:3">
      <c r="A2769" s="16"/>
      <c r="C2769"/>
    </row>
    <row r="2770" spans="1:3">
      <c r="A2770" s="16"/>
      <c r="C2770"/>
    </row>
    <row r="2771" spans="1:3">
      <c r="A2771" s="16"/>
      <c r="C2771"/>
    </row>
    <row r="2772" spans="1:3">
      <c r="A2772" s="16"/>
      <c r="C2772"/>
    </row>
    <row r="2773" spans="1:3">
      <c r="A2773" s="16"/>
      <c r="C2773"/>
    </row>
    <row r="2774" spans="1:3">
      <c r="A2774" s="16"/>
      <c r="C2774"/>
    </row>
    <row r="2775" spans="1:3">
      <c r="A2775" s="16"/>
      <c r="C2775"/>
    </row>
    <row r="2776" spans="1:3">
      <c r="A2776" s="16"/>
      <c r="C2776"/>
    </row>
    <row r="2777" spans="1:3">
      <c r="A2777" s="16"/>
      <c r="C2777"/>
    </row>
    <row r="2778" spans="1:3">
      <c r="A2778" s="16"/>
      <c r="C2778"/>
    </row>
    <row r="2779" spans="1:3">
      <c r="A2779" s="16"/>
      <c r="C2779"/>
    </row>
    <row r="2780" spans="1:3">
      <c r="A2780" s="16"/>
      <c r="C2780"/>
    </row>
    <row r="2781" spans="1:3">
      <c r="A2781" s="16"/>
      <c r="C2781"/>
    </row>
    <row r="2782" spans="1:3">
      <c r="A2782" s="16"/>
      <c r="C2782"/>
    </row>
    <row r="2783" spans="1:3">
      <c r="A2783" s="16"/>
      <c r="C2783"/>
    </row>
    <row r="2784" spans="1:3">
      <c r="A2784" s="16"/>
      <c r="C2784"/>
    </row>
    <row r="2785" spans="1:3">
      <c r="A2785" s="16"/>
      <c r="C2785"/>
    </row>
    <row r="2786" spans="1:3">
      <c r="A2786" s="16"/>
      <c r="C2786"/>
    </row>
    <row r="2787" spans="1:3">
      <c r="A2787" s="16"/>
      <c r="C2787"/>
    </row>
    <row r="2788" spans="1:3">
      <c r="A2788" s="16"/>
      <c r="C2788"/>
    </row>
    <row r="2789" spans="1:3">
      <c r="A2789" s="16"/>
      <c r="C2789"/>
    </row>
    <row r="2790" spans="1:3">
      <c r="A2790" s="16"/>
      <c r="C2790"/>
    </row>
    <row r="2791" spans="1:3">
      <c r="A2791" s="16"/>
      <c r="C2791"/>
    </row>
    <row r="2792" spans="1:3">
      <c r="A2792" s="16"/>
      <c r="C2792"/>
    </row>
    <row r="2793" spans="1:3">
      <c r="A2793" s="16"/>
      <c r="C2793"/>
    </row>
    <row r="2794" spans="1:3">
      <c r="A2794" s="16"/>
      <c r="C2794"/>
    </row>
    <row r="2795" spans="1:3">
      <c r="A2795" s="16"/>
      <c r="C2795"/>
    </row>
    <row r="2796" spans="1:3">
      <c r="A2796" s="16"/>
      <c r="C2796"/>
    </row>
    <row r="2797" spans="1:3">
      <c r="A2797" s="16"/>
      <c r="C2797"/>
    </row>
    <row r="2798" spans="1:3">
      <c r="A2798" s="16"/>
      <c r="C2798"/>
    </row>
    <row r="2799" spans="1:3">
      <c r="A2799" s="16"/>
      <c r="C2799"/>
    </row>
    <row r="2800" spans="1:3">
      <c r="A2800" s="16"/>
      <c r="C2800"/>
    </row>
    <row r="2801" spans="1:3">
      <c r="A2801" s="16"/>
      <c r="C2801"/>
    </row>
    <row r="2802" spans="1:3">
      <c r="A2802" s="16"/>
      <c r="C2802"/>
    </row>
    <row r="2803" spans="1:3">
      <c r="A2803" s="16"/>
      <c r="C2803"/>
    </row>
    <row r="2804" spans="1:3">
      <c r="A2804" s="16"/>
      <c r="C2804"/>
    </row>
    <row r="2805" spans="1:3">
      <c r="A2805" s="16"/>
      <c r="C2805"/>
    </row>
    <row r="2806" spans="1:3">
      <c r="A2806" s="16"/>
      <c r="C2806"/>
    </row>
    <row r="2807" spans="1:3">
      <c r="A2807" s="16"/>
      <c r="C2807"/>
    </row>
    <row r="2808" spans="1:3">
      <c r="A2808" s="16"/>
      <c r="C2808"/>
    </row>
    <row r="2809" spans="1:3">
      <c r="A2809" s="16"/>
      <c r="C2809"/>
    </row>
    <row r="2810" spans="1:3">
      <c r="A2810" s="16"/>
      <c r="C2810"/>
    </row>
    <row r="2811" spans="1:3">
      <c r="A2811" s="16"/>
      <c r="C2811"/>
    </row>
    <row r="2812" spans="1:3">
      <c r="A2812" s="16"/>
      <c r="C2812"/>
    </row>
    <row r="2813" spans="1:3">
      <c r="A2813" s="16"/>
      <c r="C2813"/>
    </row>
    <row r="2814" spans="1:3">
      <c r="A2814" s="16"/>
      <c r="C2814"/>
    </row>
    <row r="2815" spans="1:3">
      <c r="A2815" s="16"/>
      <c r="C2815"/>
    </row>
    <row r="2816" spans="1:3">
      <c r="A2816" s="16"/>
      <c r="C2816"/>
    </row>
    <row r="2817" spans="1:3">
      <c r="A2817" s="16"/>
      <c r="C2817"/>
    </row>
    <row r="2818" spans="1:3">
      <c r="A2818" s="16"/>
      <c r="C2818"/>
    </row>
    <row r="2819" spans="1:3">
      <c r="A2819" s="16"/>
      <c r="C2819"/>
    </row>
    <row r="2820" spans="1:3">
      <c r="A2820" s="16"/>
      <c r="C2820"/>
    </row>
    <row r="2821" spans="1:3">
      <c r="A2821" s="16"/>
      <c r="C2821"/>
    </row>
    <row r="2822" spans="1:3">
      <c r="A2822" s="16"/>
      <c r="C2822"/>
    </row>
    <row r="2823" spans="1:3">
      <c r="A2823" s="16"/>
      <c r="C2823"/>
    </row>
    <row r="2824" spans="1:3">
      <c r="A2824" s="16"/>
      <c r="C2824"/>
    </row>
    <row r="2825" spans="1:3">
      <c r="A2825" s="16"/>
      <c r="C2825"/>
    </row>
    <row r="2826" spans="1:3">
      <c r="A2826" s="16"/>
      <c r="C2826"/>
    </row>
    <row r="2827" spans="1:3">
      <c r="A2827" s="16"/>
      <c r="C2827"/>
    </row>
    <row r="2828" spans="1:3">
      <c r="A2828" s="16"/>
      <c r="C2828"/>
    </row>
    <row r="2829" spans="1:3">
      <c r="A2829" s="16"/>
      <c r="C2829"/>
    </row>
    <row r="2830" spans="1:3">
      <c r="A2830" s="16"/>
      <c r="C2830"/>
    </row>
    <row r="2831" spans="1:3">
      <c r="A2831" s="16"/>
      <c r="C2831"/>
    </row>
    <row r="2832" spans="1:3">
      <c r="A2832" s="16"/>
      <c r="C2832"/>
    </row>
    <row r="2833" spans="1:3">
      <c r="A2833" s="16"/>
      <c r="C2833"/>
    </row>
    <row r="2834" spans="1:3">
      <c r="A2834" s="16"/>
      <c r="C2834"/>
    </row>
    <row r="2835" spans="1:3">
      <c r="A2835" s="16"/>
      <c r="C2835"/>
    </row>
    <row r="2836" spans="1:3">
      <c r="A2836" s="16"/>
      <c r="C2836"/>
    </row>
    <row r="2837" spans="1:3">
      <c r="A2837" s="16"/>
      <c r="C2837"/>
    </row>
    <row r="2838" spans="1:3">
      <c r="A2838" s="16"/>
      <c r="C2838"/>
    </row>
    <row r="2839" spans="1:3">
      <c r="A2839" s="16"/>
      <c r="C2839"/>
    </row>
    <row r="2840" spans="1:3">
      <c r="A2840" s="16"/>
      <c r="C2840"/>
    </row>
    <row r="2841" spans="1:3">
      <c r="A2841" s="16"/>
      <c r="C2841"/>
    </row>
    <row r="2842" spans="1:3">
      <c r="A2842" s="16"/>
      <c r="C2842"/>
    </row>
    <row r="2843" spans="1:3">
      <c r="A2843" s="16"/>
      <c r="C2843"/>
    </row>
    <row r="2844" spans="1:3">
      <c r="A2844" s="16"/>
      <c r="C2844"/>
    </row>
    <row r="2845" spans="1:3">
      <c r="A2845" s="16"/>
      <c r="C2845"/>
    </row>
    <row r="2846" spans="1:3">
      <c r="A2846" s="16"/>
      <c r="C2846"/>
    </row>
    <row r="2847" spans="1:3">
      <c r="A2847" s="16"/>
      <c r="C2847"/>
    </row>
    <row r="2848" spans="1:3">
      <c r="A2848" s="16"/>
      <c r="C2848"/>
    </row>
    <row r="2849" spans="1:3">
      <c r="A2849" s="16"/>
      <c r="C2849"/>
    </row>
    <row r="2850" spans="1:3">
      <c r="A2850" s="16"/>
      <c r="C2850"/>
    </row>
    <row r="2851" spans="1:3">
      <c r="A2851" s="16"/>
      <c r="C2851"/>
    </row>
    <row r="2852" spans="1:3">
      <c r="A2852" s="16"/>
      <c r="C2852"/>
    </row>
    <row r="2853" spans="1:3">
      <c r="A2853" s="16"/>
      <c r="C2853"/>
    </row>
    <row r="2854" spans="1:3">
      <c r="A2854" s="16"/>
      <c r="C2854"/>
    </row>
    <row r="2855" spans="1:3">
      <c r="A2855" s="16"/>
      <c r="C2855"/>
    </row>
    <row r="2856" spans="1:3">
      <c r="A2856" s="16"/>
      <c r="C2856"/>
    </row>
    <row r="2857" spans="1:3">
      <c r="A2857" s="16"/>
      <c r="C2857"/>
    </row>
    <row r="2858" spans="1:3">
      <c r="A2858" s="16"/>
      <c r="C2858"/>
    </row>
    <row r="2859" spans="1:3">
      <c r="A2859" s="16"/>
      <c r="C2859"/>
    </row>
    <row r="2860" spans="1:3">
      <c r="A2860" s="16"/>
      <c r="C2860"/>
    </row>
    <row r="2861" spans="1:3">
      <c r="A2861" s="16"/>
      <c r="C2861"/>
    </row>
    <row r="2862" spans="1:3">
      <c r="A2862" s="16"/>
      <c r="C2862"/>
    </row>
    <row r="2863" spans="1:3">
      <c r="A2863" s="16"/>
      <c r="C2863"/>
    </row>
    <row r="2864" spans="1:3">
      <c r="A2864" s="16"/>
      <c r="C2864"/>
    </row>
    <row r="2865" spans="1:3">
      <c r="A2865" s="16"/>
      <c r="C2865"/>
    </row>
    <row r="2866" spans="1:3">
      <c r="A2866" s="16"/>
      <c r="C2866"/>
    </row>
    <row r="2867" spans="1:3">
      <c r="A2867" s="16"/>
      <c r="C2867"/>
    </row>
    <row r="2868" spans="1:3">
      <c r="A2868" s="16"/>
      <c r="C2868"/>
    </row>
    <row r="2869" spans="1:3">
      <c r="A2869" s="16"/>
      <c r="C2869"/>
    </row>
    <row r="2870" spans="1:3">
      <c r="A2870" s="16"/>
      <c r="C2870"/>
    </row>
    <row r="2871" spans="1:3">
      <c r="A2871" s="16"/>
      <c r="C2871"/>
    </row>
    <row r="2872" spans="1:3">
      <c r="A2872" s="16"/>
      <c r="C2872"/>
    </row>
    <row r="2873" spans="1:3">
      <c r="A2873" s="16"/>
      <c r="C2873"/>
    </row>
    <row r="2874" spans="1:3">
      <c r="A2874" s="16"/>
      <c r="C2874"/>
    </row>
    <row r="2875" spans="1:3">
      <c r="A2875" s="16"/>
      <c r="C2875"/>
    </row>
    <row r="2876" spans="1:3">
      <c r="A2876" s="16"/>
      <c r="C2876"/>
    </row>
    <row r="2877" spans="1:3">
      <c r="A2877" s="16"/>
      <c r="C2877"/>
    </row>
    <row r="2878" spans="1:3">
      <c r="A2878" s="16"/>
      <c r="C2878"/>
    </row>
    <row r="2879" spans="1:3">
      <c r="A2879" s="16"/>
      <c r="C2879"/>
    </row>
    <row r="2880" spans="1:3">
      <c r="A2880" s="16"/>
      <c r="C2880"/>
    </row>
    <row r="2881" spans="1:3">
      <c r="A2881" s="16"/>
      <c r="C2881"/>
    </row>
    <row r="2882" spans="1:3">
      <c r="A2882" s="16"/>
      <c r="C2882"/>
    </row>
    <row r="2883" spans="1:3">
      <c r="A2883" s="16"/>
      <c r="C2883"/>
    </row>
    <row r="2884" spans="1:3">
      <c r="A2884" s="16"/>
      <c r="C2884"/>
    </row>
    <row r="2885" spans="1:3">
      <c r="A2885" s="16"/>
      <c r="C2885"/>
    </row>
    <row r="2886" spans="1:3">
      <c r="A2886" s="16"/>
      <c r="C2886"/>
    </row>
    <row r="2887" spans="1:3">
      <c r="A2887" s="16"/>
      <c r="C2887"/>
    </row>
    <row r="2888" spans="1:3">
      <c r="A2888" s="16"/>
      <c r="C2888"/>
    </row>
    <row r="2889" spans="1:3">
      <c r="A2889" s="16"/>
      <c r="C2889"/>
    </row>
    <row r="2890" spans="1:3">
      <c r="A2890" s="16"/>
      <c r="C2890"/>
    </row>
    <row r="2891" spans="1:3">
      <c r="A2891" s="16"/>
      <c r="C2891"/>
    </row>
    <row r="2892" spans="1:3">
      <c r="A2892" s="16"/>
      <c r="C2892"/>
    </row>
    <row r="2893" spans="1:3">
      <c r="A2893" s="16"/>
      <c r="C2893"/>
    </row>
    <row r="2894" spans="1:3">
      <c r="A2894" s="16"/>
      <c r="C2894"/>
    </row>
    <row r="2895" spans="1:3">
      <c r="A2895" s="16"/>
      <c r="C2895"/>
    </row>
    <row r="2896" spans="1:3">
      <c r="A2896" s="16"/>
      <c r="C2896"/>
    </row>
    <row r="2897" spans="1:3">
      <c r="A2897" s="16"/>
      <c r="C2897"/>
    </row>
    <row r="2898" spans="1:3">
      <c r="A2898" s="16"/>
      <c r="C2898"/>
    </row>
    <row r="2899" spans="1:3">
      <c r="A2899" s="16"/>
      <c r="C2899"/>
    </row>
    <row r="2900" spans="1:3">
      <c r="A2900" s="16"/>
      <c r="C2900"/>
    </row>
    <row r="2901" spans="1:3">
      <c r="A2901" s="16"/>
      <c r="C2901"/>
    </row>
    <row r="2902" spans="1:3">
      <c r="A2902" s="16"/>
      <c r="C2902"/>
    </row>
    <row r="2903" spans="1:3">
      <c r="A2903" s="16"/>
      <c r="C2903"/>
    </row>
    <row r="2904" spans="1:3">
      <c r="A2904" s="16"/>
      <c r="C2904"/>
    </row>
    <row r="2905" spans="1:3">
      <c r="A2905" s="16"/>
      <c r="C2905"/>
    </row>
    <row r="2906" spans="1:3">
      <c r="A2906" s="16"/>
      <c r="C2906"/>
    </row>
    <row r="2907" spans="1:3">
      <c r="A2907" s="16"/>
      <c r="C2907"/>
    </row>
    <row r="2908" spans="1:3">
      <c r="A2908" s="16"/>
      <c r="C2908"/>
    </row>
    <row r="2909" spans="1:3">
      <c r="A2909" s="16"/>
      <c r="C2909"/>
    </row>
    <row r="2910" spans="1:3">
      <c r="A2910" s="16"/>
      <c r="C2910"/>
    </row>
    <row r="2911" spans="1:3">
      <c r="A2911" s="16"/>
      <c r="C2911"/>
    </row>
    <row r="2912" spans="1:3">
      <c r="A2912" s="16"/>
      <c r="C2912"/>
    </row>
    <row r="2913" spans="1:3">
      <c r="A2913" s="16"/>
      <c r="C2913"/>
    </row>
    <row r="2914" spans="1:3">
      <c r="A2914" s="16"/>
      <c r="C2914"/>
    </row>
    <row r="2915" spans="1:3">
      <c r="A2915" s="16"/>
      <c r="C2915"/>
    </row>
    <row r="2916" spans="1:3">
      <c r="A2916" s="16"/>
      <c r="C2916"/>
    </row>
    <row r="2917" spans="1:3">
      <c r="A2917" s="16"/>
      <c r="C2917"/>
    </row>
    <row r="2918" spans="1:3">
      <c r="A2918" s="16"/>
      <c r="C2918"/>
    </row>
    <row r="2919" spans="1:3">
      <c r="A2919" s="16"/>
      <c r="C2919"/>
    </row>
    <row r="2920" spans="1:3">
      <c r="A2920" s="16"/>
      <c r="C2920"/>
    </row>
    <row r="2921" spans="1:3">
      <c r="A2921" s="16"/>
      <c r="C2921"/>
    </row>
    <row r="2922" spans="1:3">
      <c r="A2922" s="16"/>
      <c r="C2922"/>
    </row>
    <row r="2923" spans="1:3">
      <c r="A2923" s="16"/>
      <c r="C2923"/>
    </row>
    <row r="2924" spans="1:3">
      <c r="A2924" s="16"/>
      <c r="C2924"/>
    </row>
    <row r="2925" spans="1:3">
      <c r="A2925" s="16"/>
      <c r="C2925"/>
    </row>
    <row r="2926" spans="1:3">
      <c r="A2926" s="16"/>
      <c r="C2926"/>
    </row>
    <row r="2927" spans="1:3">
      <c r="A2927" s="16"/>
      <c r="C2927"/>
    </row>
    <row r="2928" spans="1:3">
      <c r="A2928" s="16"/>
      <c r="C2928"/>
    </row>
    <row r="2929" spans="1:3">
      <c r="A2929" s="16"/>
      <c r="C2929"/>
    </row>
    <row r="2930" spans="1:3">
      <c r="A2930" s="16"/>
      <c r="C2930"/>
    </row>
    <row r="2931" spans="1:3">
      <c r="A2931" s="16"/>
      <c r="C2931"/>
    </row>
    <row r="2932" spans="1:3">
      <c r="A2932" s="16"/>
      <c r="C2932"/>
    </row>
    <row r="2933" spans="1:3">
      <c r="A2933" s="16"/>
      <c r="C2933"/>
    </row>
    <row r="2934" spans="1:3">
      <c r="A2934" s="16"/>
      <c r="C2934"/>
    </row>
    <row r="2935" spans="1:3">
      <c r="A2935" s="16"/>
      <c r="C2935"/>
    </row>
    <row r="2936" spans="1:3">
      <c r="A2936" s="16"/>
      <c r="C2936"/>
    </row>
    <row r="2937" spans="1:3">
      <c r="A2937" s="16"/>
      <c r="C2937"/>
    </row>
    <row r="2938" spans="1:3">
      <c r="A2938" s="16"/>
      <c r="C2938"/>
    </row>
    <row r="2939" spans="1:3">
      <c r="A2939" s="16"/>
      <c r="C2939"/>
    </row>
    <row r="2940" spans="1:3">
      <c r="A2940" s="16"/>
      <c r="C2940"/>
    </row>
    <row r="2941" spans="1:3">
      <c r="A2941" s="16"/>
      <c r="C2941"/>
    </row>
    <row r="2942" spans="1:3">
      <c r="A2942" s="16"/>
      <c r="C2942"/>
    </row>
    <row r="2943" spans="1:3">
      <c r="A2943" s="16"/>
      <c r="C2943"/>
    </row>
    <row r="2944" spans="1:3">
      <c r="A2944" s="16"/>
      <c r="C2944"/>
    </row>
    <row r="2945" spans="1:3">
      <c r="A2945" s="16"/>
      <c r="C2945"/>
    </row>
    <row r="2946" spans="1:3">
      <c r="A2946" s="16"/>
      <c r="C2946"/>
    </row>
    <row r="2947" spans="1:3">
      <c r="A2947" s="16"/>
      <c r="C2947"/>
    </row>
    <row r="2948" spans="1:3">
      <c r="A2948" s="16"/>
      <c r="C2948"/>
    </row>
    <row r="2949" spans="1:3">
      <c r="A2949" s="16"/>
      <c r="C2949"/>
    </row>
    <row r="2950" spans="1:3">
      <c r="A2950" s="16"/>
      <c r="C2950"/>
    </row>
    <row r="2951" spans="1:3">
      <c r="A2951" s="16"/>
      <c r="C2951"/>
    </row>
    <row r="2952" spans="1:3">
      <c r="A2952" s="16"/>
      <c r="C2952"/>
    </row>
    <row r="2953" spans="1:3">
      <c r="A2953" s="16"/>
      <c r="C2953"/>
    </row>
    <row r="2954" spans="1:3">
      <c r="A2954" s="16"/>
      <c r="C2954"/>
    </row>
    <row r="2955" spans="1:3">
      <c r="A2955" s="16"/>
      <c r="C2955"/>
    </row>
    <row r="2956" spans="1:3">
      <c r="A2956" s="16"/>
      <c r="C2956"/>
    </row>
    <row r="2957" spans="1:3">
      <c r="A2957" s="16"/>
      <c r="C2957"/>
    </row>
    <row r="2958" spans="1:3">
      <c r="A2958" s="16"/>
      <c r="C2958"/>
    </row>
    <row r="2959" spans="1:3">
      <c r="A2959" s="16"/>
      <c r="C2959"/>
    </row>
    <row r="2960" spans="1:3">
      <c r="A2960" s="16"/>
      <c r="C2960"/>
    </row>
    <row r="2961" spans="1:3">
      <c r="A2961" s="16"/>
      <c r="C2961"/>
    </row>
    <row r="2962" spans="1:3">
      <c r="A2962" s="16"/>
      <c r="C2962"/>
    </row>
    <row r="2963" spans="1:3">
      <c r="A2963" s="16"/>
      <c r="C2963"/>
    </row>
    <row r="2964" spans="1:3">
      <c r="A2964" s="16"/>
      <c r="C2964"/>
    </row>
    <row r="2965" spans="1:3">
      <c r="A2965" s="16"/>
      <c r="C2965"/>
    </row>
    <row r="2966" spans="1:3">
      <c r="A2966" s="16"/>
      <c r="C2966"/>
    </row>
    <row r="2967" spans="1:3">
      <c r="A2967" s="16"/>
      <c r="C2967"/>
    </row>
    <row r="2968" spans="1:3">
      <c r="A2968" s="16"/>
      <c r="C2968"/>
    </row>
    <row r="2969" spans="1:3">
      <c r="A2969" s="16"/>
      <c r="C2969"/>
    </row>
    <row r="2970" spans="1:3">
      <c r="A2970" s="16"/>
      <c r="C2970"/>
    </row>
    <row r="2971" spans="1:3">
      <c r="A2971" s="16"/>
      <c r="C2971"/>
    </row>
    <row r="2972" spans="1:3">
      <c r="A2972" s="16"/>
      <c r="C2972"/>
    </row>
    <row r="2973" spans="1:3">
      <c r="A2973" s="16"/>
      <c r="C2973"/>
    </row>
    <row r="2974" spans="1:3">
      <c r="A2974" s="16"/>
      <c r="C2974"/>
    </row>
    <row r="2975" spans="1:3">
      <c r="A2975" s="16"/>
      <c r="C2975"/>
    </row>
    <row r="2976" spans="1:3">
      <c r="A2976" s="16"/>
      <c r="C2976"/>
    </row>
    <row r="2977" spans="1:3">
      <c r="A2977" s="16"/>
      <c r="C2977"/>
    </row>
    <row r="2978" spans="1:3">
      <c r="A2978" s="16"/>
      <c r="C2978"/>
    </row>
    <row r="2979" spans="1:3">
      <c r="A2979" s="16"/>
      <c r="C2979"/>
    </row>
    <row r="2980" spans="1:3">
      <c r="A2980" s="16"/>
      <c r="C2980"/>
    </row>
    <row r="2981" spans="1:3">
      <c r="A2981" s="16"/>
      <c r="C2981"/>
    </row>
    <row r="2982" spans="1:3">
      <c r="A2982" s="16"/>
      <c r="C2982"/>
    </row>
    <row r="2983" spans="1:3">
      <c r="A2983" s="16"/>
      <c r="C2983"/>
    </row>
    <row r="2984" spans="1:3">
      <c r="A2984" s="16"/>
      <c r="C2984"/>
    </row>
    <row r="2985" spans="1:3">
      <c r="A2985" s="16"/>
      <c r="C2985"/>
    </row>
    <row r="2986" spans="1:3">
      <c r="A2986" s="16"/>
      <c r="C2986"/>
    </row>
    <row r="2987" spans="1:3">
      <c r="A2987" s="16"/>
      <c r="C2987"/>
    </row>
    <row r="2988" spans="1:3">
      <c r="A2988" s="16"/>
      <c r="C2988"/>
    </row>
    <row r="2989" spans="1:3">
      <c r="A2989" s="16"/>
      <c r="C2989"/>
    </row>
    <row r="2990" spans="1:3">
      <c r="A2990" s="16"/>
      <c r="C2990"/>
    </row>
    <row r="2991" spans="1:3">
      <c r="A2991" s="16"/>
      <c r="C2991"/>
    </row>
    <row r="2992" spans="1:3">
      <c r="A2992" s="16"/>
      <c r="C2992"/>
    </row>
    <row r="2993" spans="1:3">
      <c r="A2993" s="16"/>
      <c r="C2993"/>
    </row>
    <row r="2994" spans="1:3">
      <c r="A2994" s="16"/>
      <c r="C2994"/>
    </row>
    <row r="2995" spans="1:3">
      <c r="A2995" s="16"/>
      <c r="C2995"/>
    </row>
    <row r="2996" spans="1:3">
      <c r="A2996" s="16"/>
      <c r="C2996"/>
    </row>
    <row r="2997" spans="1:3">
      <c r="A2997" s="16"/>
      <c r="C2997"/>
    </row>
    <row r="2998" spans="1:3">
      <c r="A2998" s="16"/>
      <c r="C2998"/>
    </row>
    <row r="2999" spans="1:3">
      <c r="A2999" s="16"/>
      <c r="C2999"/>
    </row>
    <row r="3000" spans="1:3">
      <c r="A3000" s="16"/>
      <c r="C3000"/>
    </row>
    <row r="3001" spans="1:3">
      <c r="A3001" s="16"/>
      <c r="C3001"/>
    </row>
    <row r="3002" spans="1:3">
      <c r="A3002" s="16"/>
      <c r="C3002"/>
    </row>
    <row r="3003" spans="1:3">
      <c r="A3003" s="16"/>
      <c r="C3003"/>
    </row>
    <row r="3004" spans="1:3">
      <c r="A3004" s="16"/>
      <c r="C3004"/>
    </row>
    <row r="3005" spans="1:3">
      <c r="A3005" s="16"/>
      <c r="C3005"/>
    </row>
    <row r="3006" spans="1:3">
      <c r="A3006" s="16"/>
      <c r="C3006"/>
    </row>
    <row r="3007" spans="1:3">
      <c r="A3007" s="16"/>
      <c r="C3007"/>
    </row>
    <row r="3008" spans="1:3">
      <c r="A3008" s="16"/>
      <c r="C3008"/>
    </row>
    <row r="3009" spans="1:3">
      <c r="A3009" s="16"/>
      <c r="C3009"/>
    </row>
    <row r="3010" spans="1:3">
      <c r="A3010" s="16"/>
      <c r="C3010"/>
    </row>
    <row r="3011" spans="1:3">
      <c r="A3011" s="16"/>
      <c r="C3011"/>
    </row>
    <row r="3012" spans="1:3">
      <c r="A3012" s="16"/>
      <c r="C3012"/>
    </row>
    <row r="3013" spans="1:3">
      <c r="A3013" s="16"/>
      <c r="C3013"/>
    </row>
    <row r="3014" spans="1:3">
      <c r="A3014" s="16"/>
      <c r="C3014"/>
    </row>
    <row r="3015" spans="1:3">
      <c r="A3015" s="16"/>
      <c r="C3015"/>
    </row>
    <row r="3016" spans="1:3">
      <c r="A3016" s="16"/>
      <c r="C3016"/>
    </row>
    <row r="3017" spans="1:3">
      <c r="A3017" s="16"/>
      <c r="C3017"/>
    </row>
    <row r="3018" spans="1:3">
      <c r="A3018" s="16"/>
      <c r="C3018"/>
    </row>
    <row r="3019" spans="1:3">
      <c r="A3019" s="16"/>
      <c r="C3019"/>
    </row>
    <row r="3020" spans="1:3">
      <c r="A3020" s="16"/>
      <c r="C3020"/>
    </row>
    <row r="3021" spans="1:3">
      <c r="A3021" s="16"/>
      <c r="C3021"/>
    </row>
    <row r="3022" spans="1:3">
      <c r="A3022" s="16"/>
      <c r="C3022"/>
    </row>
    <row r="3023" spans="1:3">
      <c r="A3023" s="16"/>
      <c r="C3023"/>
    </row>
    <row r="3024" spans="1:3">
      <c r="A3024" s="16"/>
      <c r="C3024"/>
    </row>
    <row r="3025" spans="1:3">
      <c r="A3025" s="16"/>
      <c r="C3025"/>
    </row>
    <row r="3026" spans="1:3">
      <c r="A3026" s="16"/>
      <c r="C3026"/>
    </row>
    <row r="3027" spans="1:3">
      <c r="A3027" s="16"/>
      <c r="C3027"/>
    </row>
    <row r="3028" spans="1:3">
      <c r="A3028" s="16"/>
      <c r="C3028"/>
    </row>
    <row r="3029" spans="1:3">
      <c r="A3029" s="16"/>
      <c r="C3029"/>
    </row>
    <row r="3030" spans="1:3">
      <c r="A3030" s="16"/>
      <c r="C3030"/>
    </row>
    <row r="3031" spans="1:3">
      <c r="A3031" s="16"/>
      <c r="C3031"/>
    </row>
    <row r="3032" spans="1:3">
      <c r="A3032" s="16"/>
      <c r="C3032"/>
    </row>
    <row r="3033" spans="1:3">
      <c r="A3033" s="16"/>
      <c r="C3033"/>
    </row>
    <row r="3034" spans="1:3">
      <c r="A3034" s="16"/>
      <c r="C3034"/>
    </row>
    <row r="3035" spans="1:3">
      <c r="A3035" s="16"/>
      <c r="C3035"/>
    </row>
    <row r="3036" spans="1:3">
      <c r="A3036" s="16"/>
      <c r="C3036"/>
    </row>
    <row r="3037" spans="1:3">
      <c r="A3037" s="16"/>
      <c r="C3037"/>
    </row>
    <row r="3038" spans="1:3">
      <c r="A3038" s="16"/>
      <c r="C3038"/>
    </row>
    <row r="3039" spans="1:3">
      <c r="A3039" s="16"/>
      <c r="C3039"/>
    </row>
    <row r="3040" spans="1:3">
      <c r="A3040" s="16"/>
      <c r="C3040"/>
    </row>
    <row r="3041" spans="1:3">
      <c r="A3041" s="16"/>
      <c r="C3041"/>
    </row>
    <row r="3042" spans="1:3">
      <c r="A3042" s="16"/>
      <c r="C3042"/>
    </row>
    <row r="3043" spans="1:3">
      <c r="A3043" s="16"/>
      <c r="C3043"/>
    </row>
    <row r="3044" spans="1:3">
      <c r="A3044" s="16"/>
      <c r="C3044"/>
    </row>
    <row r="3045" spans="1:3">
      <c r="A3045" s="16"/>
      <c r="C3045"/>
    </row>
    <row r="3046" spans="1:3">
      <c r="A3046" s="16"/>
      <c r="C3046"/>
    </row>
    <row r="3047" spans="1:3">
      <c r="A3047" s="16"/>
      <c r="C3047"/>
    </row>
    <row r="3048" spans="1:3">
      <c r="A3048" s="16"/>
      <c r="C3048"/>
    </row>
    <row r="3049" spans="1:3">
      <c r="A3049" s="16"/>
      <c r="C3049"/>
    </row>
    <row r="3050" spans="1:3">
      <c r="A3050" s="16"/>
      <c r="C3050"/>
    </row>
    <row r="3051" spans="1:3">
      <c r="A3051" s="16"/>
      <c r="C3051"/>
    </row>
    <row r="3052" spans="1:3">
      <c r="A3052" s="16"/>
      <c r="C3052"/>
    </row>
    <row r="3053" spans="1:3">
      <c r="A3053" s="16"/>
      <c r="C3053"/>
    </row>
    <row r="3054" spans="1:3">
      <c r="A3054" s="16"/>
      <c r="C3054"/>
    </row>
    <row r="3055" spans="1:3">
      <c r="A3055" s="16"/>
      <c r="C3055"/>
    </row>
    <row r="3056" spans="1:3">
      <c r="A3056" s="16"/>
      <c r="C3056"/>
    </row>
    <row r="3057" spans="1:3">
      <c r="A3057" s="16"/>
      <c r="C3057"/>
    </row>
    <row r="3058" spans="1:3">
      <c r="A3058" s="16"/>
      <c r="C3058"/>
    </row>
    <row r="3059" spans="1:3">
      <c r="A3059" s="16"/>
      <c r="C3059"/>
    </row>
    <row r="3060" spans="1:3">
      <c r="A3060" s="16"/>
      <c r="C3060"/>
    </row>
    <row r="3061" spans="1:3">
      <c r="A3061" s="16"/>
      <c r="C3061"/>
    </row>
    <row r="3062" spans="1:3">
      <c r="A3062" s="16"/>
      <c r="C3062"/>
    </row>
    <row r="3063" spans="1:3">
      <c r="A3063" s="16"/>
      <c r="C3063"/>
    </row>
    <row r="3064" spans="1:3">
      <c r="A3064" s="16"/>
      <c r="C3064"/>
    </row>
    <row r="3065" spans="1:3">
      <c r="A3065" s="16"/>
      <c r="C3065"/>
    </row>
    <row r="3066" spans="1:3">
      <c r="A3066" s="16"/>
      <c r="C3066"/>
    </row>
    <row r="3067" spans="1:3">
      <c r="A3067" s="16"/>
      <c r="C3067"/>
    </row>
    <row r="3068" spans="1:3">
      <c r="A3068" s="16"/>
      <c r="C3068"/>
    </row>
    <row r="3069" spans="1:3">
      <c r="A3069" s="16"/>
      <c r="C3069"/>
    </row>
    <row r="3070" spans="1:3">
      <c r="A3070" s="16"/>
      <c r="C3070"/>
    </row>
    <row r="3071" spans="1:3">
      <c r="A3071" s="16"/>
      <c r="C3071"/>
    </row>
    <row r="3072" spans="1:3">
      <c r="A3072" s="16"/>
      <c r="C3072"/>
    </row>
    <row r="3073" spans="1:3">
      <c r="A3073" s="16"/>
      <c r="C3073"/>
    </row>
    <row r="3074" spans="1:3">
      <c r="A3074" s="16"/>
      <c r="C3074"/>
    </row>
    <row r="3075" spans="1:3">
      <c r="A3075" s="16"/>
      <c r="C3075"/>
    </row>
    <row r="3076" spans="1:3">
      <c r="A3076" s="16"/>
      <c r="C3076"/>
    </row>
    <row r="3077" spans="1:3">
      <c r="A3077" s="16"/>
      <c r="C3077"/>
    </row>
    <row r="3078" spans="1:3">
      <c r="A3078" s="16"/>
      <c r="C3078"/>
    </row>
    <row r="3079" spans="1:3">
      <c r="A3079" s="16"/>
      <c r="C3079"/>
    </row>
    <row r="3080" spans="1:3">
      <c r="A3080" s="16"/>
      <c r="C3080"/>
    </row>
    <row r="3081" spans="1:3">
      <c r="A3081" s="16"/>
      <c r="C3081"/>
    </row>
    <row r="3082" spans="1:3">
      <c r="A3082" s="16"/>
      <c r="C3082"/>
    </row>
    <row r="3083" spans="1:3">
      <c r="A3083" s="16"/>
      <c r="C3083"/>
    </row>
    <row r="3084" spans="1:3">
      <c r="A3084" s="16"/>
      <c r="C3084"/>
    </row>
    <row r="3085" spans="1:3">
      <c r="A3085" s="16"/>
      <c r="C3085"/>
    </row>
    <row r="3086" spans="1:3">
      <c r="A3086" s="16"/>
      <c r="C3086"/>
    </row>
    <row r="3087" spans="1:3">
      <c r="A3087" s="16"/>
      <c r="C3087"/>
    </row>
    <row r="3088" spans="1:3">
      <c r="A3088" s="16"/>
      <c r="C3088"/>
    </row>
    <row r="3089" spans="1:3">
      <c r="A3089" s="16"/>
      <c r="C3089"/>
    </row>
    <row r="3090" spans="1:3">
      <c r="A3090" s="16"/>
      <c r="C3090"/>
    </row>
    <row r="3091" spans="1:3">
      <c r="A3091" s="16"/>
      <c r="C3091"/>
    </row>
    <row r="3092" spans="1:3">
      <c r="A3092" s="16"/>
      <c r="C3092"/>
    </row>
    <row r="3093" spans="1:3">
      <c r="A3093" s="16"/>
      <c r="C3093"/>
    </row>
    <row r="3094" spans="1:3">
      <c r="A3094" s="16"/>
      <c r="C3094"/>
    </row>
    <row r="3095" spans="1:3">
      <c r="A3095" s="16"/>
      <c r="C3095"/>
    </row>
    <row r="3096" spans="1:3">
      <c r="A3096" s="16"/>
      <c r="C3096"/>
    </row>
    <row r="3097" spans="1:3">
      <c r="A3097" s="16"/>
      <c r="C3097"/>
    </row>
    <row r="3098" spans="1:3">
      <c r="A3098" s="16"/>
      <c r="C3098"/>
    </row>
    <row r="3099" spans="1:3">
      <c r="A3099" s="16"/>
      <c r="C3099"/>
    </row>
    <row r="3100" spans="1:3">
      <c r="A3100" s="16"/>
      <c r="C3100"/>
    </row>
    <row r="3101" spans="1:3">
      <c r="A3101" s="16"/>
      <c r="C3101"/>
    </row>
    <row r="3102" spans="1:3">
      <c r="A3102" s="16"/>
      <c r="C3102"/>
    </row>
    <row r="3103" spans="1:3">
      <c r="A3103" s="16"/>
      <c r="C3103"/>
    </row>
    <row r="3104" spans="1:3">
      <c r="A3104" s="16"/>
      <c r="C3104"/>
    </row>
    <row r="3105" spans="1:3">
      <c r="A3105" s="16"/>
      <c r="C3105"/>
    </row>
    <row r="3106" spans="1:3">
      <c r="A3106" s="16"/>
      <c r="C3106"/>
    </row>
    <row r="3107" spans="1:3">
      <c r="A3107" s="16"/>
      <c r="C3107"/>
    </row>
    <row r="3108" spans="1:3">
      <c r="A3108" s="16"/>
      <c r="C3108"/>
    </row>
    <row r="3109" spans="1:3">
      <c r="A3109" s="16"/>
      <c r="C3109"/>
    </row>
    <row r="3110" spans="1:3">
      <c r="A3110" s="16"/>
      <c r="C3110"/>
    </row>
    <row r="3111" spans="1:3">
      <c r="A3111" s="16"/>
      <c r="C3111"/>
    </row>
    <row r="3112" spans="1:3">
      <c r="A3112" s="16"/>
      <c r="C3112"/>
    </row>
    <row r="3113" spans="1:3">
      <c r="A3113" s="16"/>
      <c r="C3113"/>
    </row>
    <row r="3114" spans="1:3">
      <c r="A3114" s="16"/>
      <c r="C3114"/>
    </row>
    <row r="3115" spans="1:3">
      <c r="A3115" s="16"/>
      <c r="C3115"/>
    </row>
    <row r="3116" spans="1:3">
      <c r="A3116" s="16"/>
      <c r="C3116"/>
    </row>
    <row r="3117" spans="1:3">
      <c r="A3117" s="16"/>
      <c r="C3117"/>
    </row>
    <row r="3118" spans="1:3">
      <c r="A3118" s="16"/>
      <c r="C3118"/>
    </row>
    <row r="3119" spans="1:3">
      <c r="A3119" s="16"/>
      <c r="C3119"/>
    </row>
    <row r="3120" spans="1:3">
      <c r="A3120" s="16"/>
      <c r="C3120"/>
    </row>
    <row r="3121" spans="1:3">
      <c r="A3121" s="16"/>
      <c r="C3121"/>
    </row>
    <row r="3122" spans="1:3">
      <c r="A3122" s="16"/>
      <c r="C3122"/>
    </row>
    <row r="3123" spans="1:3">
      <c r="A3123" s="16"/>
      <c r="C3123"/>
    </row>
    <row r="3124" spans="1:3">
      <c r="A3124" s="16"/>
      <c r="C3124"/>
    </row>
    <row r="3125" spans="1:3">
      <c r="A3125" s="16"/>
      <c r="C3125"/>
    </row>
    <row r="3126" spans="1:3">
      <c r="A3126" s="16"/>
      <c r="C3126"/>
    </row>
    <row r="3127" spans="1:3">
      <c r="A3127" s="16"/>
      <c r="C3127"/>
    </row>
    <row r="3128" spans="1:3">
      <c r="A3128" s="16"/>
      <c r="C3128"/>
    </row>
    <row r="3129" spans="1:3">
      <c r="A3129" s="16"/>
      <c r="C3129"/>
    </row>
    <row r="3130" spans="1:3">
      <c r="A3130" s="16"/>
      <c r="C3130"/>
    </row>
    <row r="3131" spans="1:3">
      <c r="A3131" s="16"/>
      <c r="C3131"/>
    </row>
    <row r="3132" spans="1:3">
      <c r="A3132" s="16"/>
      <c r="C3132"/>
    </row>
    <row r="3133" spans="1:3">
      <c r="A3133" s="16"/>
      <c r="C3133"/>
    </row>
    <row r="3134" spans="1:3">
      <c r="A3134" s="16"/>
      <c r="C3134"/>
    </row>
    <row r="3135" spans="1:3">
      <c r="A3135" s="16"/>
      <c r="C3135"/>
    </row>
    <row r="3136" spans="1:3">
      <c r="A3136" s="16"/>
      <c r="C3136"/>
    </row>
    <row r="3137" spans="1:3">
      <c r="A3137" s="16"/>
      <c r="C3137"/>
    </row>
    <row r="3138" spans="1:3">
      <c r="A3138" s="16"/>
      <c r="C3138"/>
    </row>
    <row r="3139" spans="1:3">
      <c r="A3139" s="16"/>
      <c r="C3139"/>
    </row>
    <row r="3140" spans="1:3">
      <c r="A3140" s="16"/>
      <c r="C3140"/>
    </row>
    <row r="3141" spans="1:3">
      <c r="A3141" s="16"/>
      <c r="C3141"/>
    </row>
    <row r="3142" spans="1:3">
      <c r="A3142" s="16"/>
      <c r="C3142"/>
    </row>
    <row r="3143" spans="1:3">
      <c r="A3143" s="16"/>
      <c r="C3143"/>
    </row>
    <row r="3144" spans="1:3">
      <c r="A3144" s="16"/>
      <c r="C3144"/>
    </row>
    <row r="3145" spans="1:3">
      <c r="A3145" s="16"/>
      <c r="C3145"/>
    </row>
    <row r="3146" spans="1:3">
      <c r="A3146" s="16"/>
      <c r="C3146"/>
    </row>
    <row r="3147" spans="1:3">
      <c r="A3147" s="16"/>
      <c r="C3147"/>
    </row>
    <row r="3148" spans="1:3">
      <c r="A3148" s="16"/>
      <c r="C3148"/>
    </row>
    <row r="3149" spans="1:3">
      <c r="A3149" s="16"/>
      <c r="C3149"/>
    </row>
    <row r="3150" spans="1:3">
      <c r="A3150" s="16"/>
      <c r="C3150"/>
    </row>
    <row r="3151" spans="1:3">
      <c r="A3151" s="16"/>
      <c r="C3151"/>
    </row>
    <row r="3152" spans="1:3">
      <c r="A3152" s="16"/>
      <c r="C3152"/>
    </row>
    <row r="3153" spans="1:3">
      <c r="A3153" s="16"/>
      <c r="C3153"/>
    </row>
    <row r="3154" spans="1:3">
      <c r="A3154" s="16"/>
      <c r="C3154"/>
    </row>
    <row r="3155" spans="1:3">
      <c r="A3155" s="16"/>
      <c r="C3155"/>
    </row>
    <row r="3156" spans="1:3">
      <c r="A3156" s="16"/>
      <c r="C3156"/>
    </row>
    <row r="3157" spans="1:3">
      <c r="A3157" s="16"/>
      <c r="C3157"/>
    </row>
    <row r="3158" spans="1:3">
      <c r="A3158" s="16"/>
      <c r="C3158"/>
    </row>
    <row r="3159" spans="1:3">
      <c r="A3159" s="16"/>
      <c r="C3159"/>
    </row>
    <row r="3160" spans="1:3">
      <c r="A3160" s="16"/>
      <c r="C3160"/>
    </row>
    <row r="3161" spans="1:3">
      <c r="A3161" s="16"/>
      <c r="C3161"/>
    </row>
    <row r="3162" spans="1:3">
      <c r="A3162" s="16"/>
      <c r="C3162"/>
    </row>
    <row r="3163" spans="1:3">
      <c r="A3163" s="16"/>
      <c r="C3163"/>
    </row>
    <row r="3164" spans="1:3">
      <c r="A3164" s="16"/>
      <c r="C3164"/>
    </row>
    <row r="3165" spans="1:3">
      <c r="A3165" s="16"/>
      <c r="C3165"/>
    </row>
    <row r="3166" spans="1:3">
      <c r="A3166" s="16"/>
      <c r="C3166"/>
    </row>
    <row r="3167" spans="1:3">
      <c r="A3167" s="16"/>
      <c r="C3167"/>
    </row>
    <row r="3168" spans="1:3">
      <c r="A3168" s="16"/>
      <c r="C3168"/>
    </row>
    <row r="3169" spans="1:3">
      <c r="A3169" s="16"/>
      <c r="C3169"/>
    </row>
    <row r="3170" spans="1:3">
      <c r="A3170" s="16"/>
      <c r="C3170"/>
    </row>
    <row r="3171" spans="1:3">
      <c r="A3171" s="16"/>
      <c r="C3171"/>
    </row>
    <row r="3172" spans="1:3">
      <c r="A3172" s="16"/>
      <c r="C3172"/>
    </row>
    <row r="3173" spans="1:3">
      <c r="A3173" s="16"/>
      <c r="C3173"/>
    </row>
    <row r="3174" spans="1:3">
      <c r="A3174" s="16"/>
      <c r="C3174"/>
    </row>
    <row r="3175" spans="1:3">
      <c r="A3175" s="16"/>
      <c r="C3175"/>
    </row>
    <row r="3176" spans="1:3">
      <c r="A3176" s="16"/>
      <c r="C3176"/>
    </row>
    <row r="3177" spans="1:3">
      <c r="A3177" s="16"/>
      <c r="C3177"/>
    </row>
    <row r="3178" spans="1:3">
      <c r="A3178" s="16"/>
      <c r="C3178"/>
    </row>
    <row r="3179" spans="1:3">
      <c r="A3179" s="16"/>
      <c r="C3179"/>
    </row>
    <row r="3180" spans="1:3">
      <c r="A3180" s="16"/>
      <c r="C3180"/>
    </row>
    <row r="3181" spans="1:3">
      <c r="A3181" s="16"/>
      <c r="C3181"/>
    </row>
    <row r="3182" spans="1:3">
      <c r="A3182" s="16"/>
      <c r="C3182"/>
    </row>
    <row r="3183" spans="1:3">
      <c r="A3183" s="16"/>
      <c r="C3183"/>
    </row>
    <row r="3184" spans="1:3">
      <c r="A3184" s="16"/>
      <c r="C3184"/>
    </row>
    <row r="3185" spans="1:3">
      <c r="A3185" s="16"/>
      <c r="C3185"/>
    </row>
    <row r="3186" spans="1:3">
      <c r="A3186" s="16"/>
      <c r="C3186"/>
    </row>
    <row r="3187" spans="1:3">
      <c r="A3187" s="16"/>
      <c r="C3187"/>
    </row>
    <row r="3188" spans="1:3">
      <c r="A3188" s="16"/>
      <c r="C3188"/>
    </row>
    <row r="3189" spans="1:3">
      <c r="A3189" s="16"/>
      <c r="C3189"/>
    </row>
    <row r="3190" spans="1:3">
      <c r="A3190" s="16"/>
      <c r="C3190"/>
    </row>
    <row r="3191" spans="1:3">
      <c r="A3191" s="16"/>
      <c r="C3191"/>
    </row>
    <row r="3192" spans="1:3">
      <c r="A3192" s="16"/>
      <c r="C3192"/>
    </row>
    <row r="3193" spans="1:3">
      <c r="A3193" s="16"/>
      <c r="C3193"/>
    </row>
    <row r="3194" spans="1:3">
      <c r="A3194" s="16"/>
      <c r="C3194"/>
    </row>
    <row r="3195" spans="1:3">
      <c r="A3195" s="16"/>
      <c r="C3195"/>
    </row>
    <row r="3196" spans="1:3">
      <c r="A3196" s="16"/>
      <c r="C3196"/>
    </row>
    <row r="3197" spans="1:3">
      <c r="A3197" s="16"/>
      <c r="C3197"/>
    </row>
    <row r="3198" spans="1:3">
      <c r="A3198" s="16"/>
      <c r="C3198"/>
    </row>
    <row r="3199" spans="1:3">
      <c r="A3199" s="16"/>
      <c r="C3199"/>
    </row>
    <row r="3200" spans="1:3">
      <c r="A3200" s="16"/>
      <c r="C3200"/>
    </row>
    <row r="3201" spans="1:3">
      <c r="A3201" s="16"/>
      <c r="C3201"/>
    </row>
    <row r="3202" spans="1:3">
      <c r="A3202" s="16"/>
      <c r="C3202"/>
    </row>
    <row r="3203" spans="1:3">
      <c r="A3203" s="16"/>
      <c r="C3203"/>
    </row>
    <row r="3204" spans="1:3">
      <c r="A3204" s="16"/>
      <c r="C3204"/>
    </row>
    <row r="3205" spans="1:3">
      <c r="A3205" s="16"/>
      <c r="C3205"/>
    </row>
    <row r="3206" spans="1:3">
      <c r="A3206" s="16"/>
      <c r="C3206"/>
    </row>
    <row r="3207" spans="1:3">
      <c r="A3207" s="16"/>
      <c r="C3207"/>
    </row>
    <row r="3208" spans="1:3">
      <c r="A3208" s="16"/>
      <c r="C3208"/>
    </row>
    <row r="3209" spans="1:3">
      <c r="A3209" s="16"/>
      <c r="C3209"/>
    </row>
    <row r="3210" spans="1:3">
      <c r="A3210" s="16"/>
      <c r="C3210"/>
    </row>
    <row r="3211" spans="1:3">
      <c r="A3211" s="16"/>
      <c r="C3211"/>
    </row>
    <row r="3212" spans="1:3">
      <c r="A3212" s="16"/>
      <c r="C3212"/>
    </row>
    <row r="3213" spans="1:3">
      <c r="A3213" s="16"/>
      <c r="C3213"/>
    </row>
    <row r="3214" spans="1:3">
      <c r="A3214" s="16"/>
      <c r="C3214"/>
    </row>
    <row r="3215" spans="1:3">
      <c r="A3215" s="16"/>
      <c r="C3215"/>
    </row>
    <row r="3216" spans="1:3">
      <c r="A3216" s="16"/>
      <c r="C3216"/>
    </row>
    <row r="3217" spans="1:3">
      <c r="A3217" s="16"/>
      <c r="C3217"/>
    </row>
    <row r="3218" spans="1:3">
      <c r="A3218" s="16"/>
      <c r="C3218"/>
    </row>
    <row r="3219" spans="1:3">
      <c r="A3219" s="16"/>
      <c r="C3219"/>
    </row>
    <row r="3220" spans="1:3">
      <c r="A3220" s="16"/>
      <c r="C3220"/>
    </row>
    <row r="3221" spans="1:3">
      <c r="A3221" s="16"/>
      <c r="C3221"/>
    </row>
    <row r="3222" spans="1:3">
      <c r="A3222" s="16"/>
      <c r="C3222"/>
    </row>
    <row r="3223" spans="1:3">
      <c r="A3223" s="16"/>
      <c r="C3223"/>
    </row>
    <row r="3224" spans="1:3">
      <c r="A3224" s="16"/>
      <c r="C3224"/>
    </row>
    <row r="3225" spans="1:3">
      <c r="A3225" s="16"/>
      <c r="C3225"/>
    </row>
    <row r="3226" spans="1:3">
      <c r="A3226" s="16"/>
      <c r="C3226"/>
    </row>
    <row r="3227" spans="1:3">
      <c r="A3227" s="16"/>
      <c r="C3227"/>
    </row>
    <row r="3228" spans="1:3">
      <c r="A3228" s="16"/>
      <c r="C3228"/>
    </row>
    <row r="3229" spans="1:3">
      <c r="A3229" s="16"/>
      <c r="C3229"/>
    </row>
    <row r="3230" spans="1:3">
      <c r="A3230" s="16"/>
      <c r="C3230"/>
    </row>
    <row r="3231" spans="1:3">
      <c r="A3231" s="16"/>
      <c r="C3231"/>
    </row>
    <row r="3232" spans="1:3">
      <c r="A3232" s="16"/>
      <c r="C3232"/>
    </row>
    <row r="3233" spans="1:3">
      <c r="A3233" s="16"/>
      <c r="C3233"/>
    </row>
    <row r="3234" spans="1:3">
      <c r="A3234" s="16"/>
      <c r="C3234"/>
    </row>
    <row r="3235" spans="1:3">
      <c r="A3235" s="16"/>
      <c r="C3235"/>
    </row>
    <row r="3236" spans="1:3">
      <c r="A3236" s="16"/>
      <c r="C3236"/>
    </row>
    <row r="3237" spans="1:3">
      <c r="A3237" s="16"/>
      <c r="C3237"/>
    </row>
    <row r="3238" spans="1:3">
      <c r="A3238" s="16"/>
      <c r="C3238"/>
    </row>
    <row r="3239" spans="1:3">
      <c r="A3239" s="16"/>
      <c r="C3239"/>
    </row>
    <row r="3240" spans="1:3">
      <c r="A3240" s="16"/>
      <c r="C3240"/>
    </row>
    <row r="3241" spans="1:3">
      <c r="A3241" s="16"/>
      <c r="C3241"/>
    </row>
    <row r="3242" spans="1:3">
      <c r="A3242" s="16"/>
      <c r="C3242"/>
    </row>
    <row r="3243" spans="1:3">
      <c r="A3243" s="16"/>
      <c r="C3243"/>
    </row>
    <row r="3244" spans="1:3">
      <c r="A3244" s="16"/>
      <c r="C3244"/>
    </row>
    <row r="3245" spans="1:3">
      <c r="A3245" s="16"/>
      <c r="C3245"/>
    </row>
    <row r="3246" spans="1:3">
      <c r="A3246" s="16"/>
      <c r="C3246"/>
    </row>
    <row r="3247" spans="1:3">
      <c r="A3247" s="16"/>
      <c r="C3247"/>
    </row>
    <row r="3248" spans="1:3">
      <c r="A3248" s="16"/>
      <c r="C3248"/>
    </row>
    <row r="3249" spans="1:3">
      <c r="A3249" s="16"/>
      <c r="C3249"/>
    </row>
    <row r="3250" spans="1:3">
      <c r="A3250" s="16"/>
      <c r="C3250"/>
    </row>
    <row r="3251" spans="1:3">
      <c r="A3251" s="16"/>
      <c r="C3251"/>
    </row>
    <row r="3252" spans="1:3">
      <c r="A3252" s="16"/>
      <c r="C3252"/>
    </row>
    <row r="3253" spans="1:3">
      <c r="A3253" s="16"/>
      <c r="C3253"/>
    </row>
    <row r="3254" spans="1:3">
      <c r="A3254" s="16"/>
      <c r="C3254"/>
    </row>
    <row r="3255" spans="1:3">
      <c r="A3255" s="16"/>
      <c r="C3255"/>
    </row>
    <row r="3256" spans="1:3">
      <c r="A3256" s="16"/>
      <c r="C3256"/>
    </row>
    <row r="3257" spans="1:3">
      <c r="A3257" s="16"/>
      <c r="C3257"/>
    </row>
    <row r="3258" spans="1:3">
      <c r="A3258" s="16"/>
      <c r="C3258"/>
    </row>
    <row r="3259" spans="1:3">
      <c r="A3259" s="16"/>
      <c r="C3259"/>
    </row>
    <row r="3260" spans="1:3">
      <c r="A3260" s="16"/>
      <c r="C3260"/>
    </row>
    <row r="3261" spans="1:3">
      <c r="A3261" s="16"/>
      <c r="C3261"/>
    </row>
    <row r="3262" spans="1:3">
      <c r="A3262" s="16"/>
      <c r="C3262"/>
    </row>
    <row r="3263" spans="1:3">
      <c r="A3263" s="16"/>
      <c r="C3263"/>
    </row>
    <row r="3264" spans="1:3">
      <c r="A3264" s="16"/>
      <c r="C3264"/>
    </row>
    <row r="3265" spans="1:3">
      <c r="A3265" s="16"/>
      <c r="C3265"/>
    </row>
    <row r="3266" spans="1:3">
      <c r="A3266" s="16"/>
      <c r="C3266"/>
    </row>
    <row r="3267" spans="1:3">
      <c r="A3267" s="16"/>
      <c r="C3267"/>
    </row>
    <row r="3268" spans="1:3">
      <c r="A3268" s="16"/>
      <c r="C3268"/>
    </row>
    <row r="3269" spans="1:3">
      <c r="A3269" s="16"/>
      <c r="C3269"/>
    </row>
    <row r="3270" spans="1:3">
      <c r="A3270" s="16"/>
      <c r="C3270"/>
    </row>
    <row r="3271" spans="1:3">
      <c r="A3271" s="16"/>
      <c r="C3271"/>
    </row>
    <row r="3272" spans="1:3">
      <c r="A3272" s="16"/>
      <c r="C3272"/>
    </row>
    <row r="3273" spans="1:3">
      <c r="A3273" s="16"/>
      <c r="C3273"/>
    </row>
    <row r="3274" spans="1:3">
      <c r="A3274" s="16"/>
      <c r="C3274"/>
    </row>
    <row r="3275" spans="1:3">
      <c r="A3275" s="16"/>
      <c r="C3275"/>
    </row>
    <row r="3276" spans="1:3">
      <c r="A3276" s="16"/>
      <c r="C3276"/>
    </row>
    <row r="3277" spans="1:3">
      <c r="A3277" s="16"/>
      <c r="C3277"/>
    </row>
    <row r="3278" spans="1:3">
      <c r="A3278" s="16"/>
      <c r="C3278"/>
    </row>
    <row r="3279" spans="1:3">
      <c r="A3279" s="16"/>
      <c r="C3279"/>
    </row>
    <row r="3280" spans="1:3">
      <c r="A3280" s="16"/>
      <c r="C3280"/>
    </row>
    <row r="3281" spans="1:3">
      <c r="A3281" s="16"/>
      <c r="C3281"/>
    </row>
    <row r="3282" spans="1:3">
      <c r="A3282" s="16"/>
      <c r="C3282"/>
    </row>
    <row r="3283" spans="1:3">
      <c r="A3283" s="16"/>
      <c r="C3283"/>
    </row>
    <row r="3284" spans="1:3">
      <c r="A3284" s="16"/>
      <c r="C3284"/>
    </row>
    <row r="3285" spans="1:3">
      <c r="A3285" s="16"/>
      <c r="C3285"/>
    </row>
    <row r="3286" spans="1:3">
      <c r="A3286" s="16"/>
      <c r="C3286"/>
    </row>
    <row r="3287" spans="1:3">
      <c r="A3287" s="16"/>
      <c r="C3287"/>
    </row>
    <row r="3288" spans="1:3">
      <c r="A3288" s="16"/>
      <c r="C3288"/>
    </row>
    <row r="3289" spans="1:3">
      <c r="A3289" s="16"/>
      <c r="C3289"/>
    </row>
    <row r="3290" spans="1:3">
      <c r="A3290" s="16"/>
      <c r="C3290"/>
    </row>
    <row r="3291" spans="1:3">
      <c r="A3291" s="16"/>
      <c r="C3291"/>
    </row>
    <row r="3292" spans="1:3">
      <c r="A3292" s="16"/>
      <c r="C3292"/>
    </row>
    <row r="3293" spans="1:3">
      <c r="A3293" s="16"/>
      <c r="C3293"/>
    </row>
    <row r="3294" spans="1:3">
      <c r="A3294" s="16"/>
      <c r="C3294"/>
    </row>
    <row r="3295" spans="1:3">
      <c r="A3295" s="16"/>
      <c r="C3295"/>
    </row>
    <row r="3296" spans="1:3">
      <c r="A3296" s="16"/>
      <c r="C3296"/>
    </row>
    <row r="3297" spans="1:3">
      <c r="A3297" s="16"/>
      <c r="C3297"/>
    </row>
    <row r="3298" spans="1:3">
      <c r="A3298" s="16"/>
      <c r="C3298"/>
    </row>
    <row r="3299" spans="1:3">
      <c r="A3299" s="16"/>
      <c r="C3299"/>
    </row>
    <row r="3300" spans="1:3">
      <c r="A3300" s="16"/>
      <c r="C3300"/>
    </row>
    <row r="3301" spans="1:3">
      <c r="A3301" s="16"/>
      <c r="C3301"/>
    </row>
    <row r="3302" spans="1:3">
      <c r="A3302" s="16"/>
      <c r="C3302"/>
    </row>
    <row r="3303" spans="1:3">
      <c r="A3303" s="16"/>
      <c r="C3303"/>
    </row>
    <row r="3304" spans="1:3">
      <c r="A3304" s="16"/>
      <c r="C3304"/>
    </row>
    <row r="3305" spans="1:3">
      <c r="A3305" s="16"/>
      <c r="C3305"/>
    </row>
    <row r="3306" spans="1:3">
      <c r="A3306" s="16"/>
      <c r="C3306"/>
    </row>
    <row r="3307" spans="1:3">
      <c r="A3307" s="16"/>
      <c r="C3307"/>
    </row>
    <row r="3308" spans="1:3">
      <c r="A3308" s="16"/>
      <c r="C3308"/>
    </row>
    <row r="3309" spans="1:3">
      <c r="A3309" s="16"/>
      <c r="C3309"/>
    </row>
    <row r="3310" spans="1:3">
      <c r="A3310" s="16"/>
      <c r="C3310"/>
    </row>
    <row r="3311" spans="1:3">
      <c r="A3311" s="16"/>
      <c r="C3311"/>
    </row>
    <row r="3312" spans="1:3">
      <c r="A3312" s="16"/>
      <c r="C3312"/>
    </row>
    <row r="3313" spans="1:3">
      <c r="A3313" s="16"/>
      <c r="C3313"/>
    </row>
    <row r="3314" spans="1:3">
      <c r="A3314" s="16"/>
      <c r="C3314"/>
    </row>
    <row r="3315" spans="1:3">
      <c r="A3315" s="16"/>
      <c r="C3315"/>
    </row>
    <row r="3316" spans="1:3">
      <c r="A3316" s="16"/>
      <c r="C3316"/>
    </row>
    <row r="3317" spans="1:3">
      <c r="A3317" s="16"/>
      <c r="C3317"/>
    </row>
    <row r="3318" spans="1:3">
      <c r="A3318" s="16"/>
      <c r="C3318"/>
    </row>
    <row r="3319" spans="1:3">
      <c r="A3319" s="16"/>
      <c r="C3319"/>
    </row>
    <row r="3320" spans="1:3">
      <c r="A3320" s="16"/>
      <c r="C3320"/>
    </row>
    <row r="3321" spans="1:3">
      <c r="A3321" s="16"/>
      <c r="C3321"/>
    </row>
    <row r="3322" spans="1:3">
      <c r="A3322" s="16"/>
      <c r="C3322"/>
    </row>
    <row r="3323" spans="1:3">
      <c r="A3323" s="16"/>
      <c r="C3323"/>
    </row>
    <row r="3324" spans="1:3">
      <c r="A3324" s="16"/>
      <c r="C3324"/>
    </row>
    <row r="3325" spans="1:3">
      <c r="A3325" s="16"/>
      <c r="C3325"/>
    </row>
    <row r="3326" spans="1:3">
      <c r="A3326" s="16"/>
      <c r="C3326"/>
    </row>
    <row r="3327" spans="1:3">
      <c r="A3327" s="16"/>
      <c r="C3327"/>
    </row>
    <row r="3328" spans="1:3">
      <c r="A3328" s="16"/>
      <c r="C3328"/>
    </row>
    <row r="3329" spans="1:3">
      <c r="A3329" s="16"/>
      <c r="C3329"/>
    </row>
    <row r="3330" spans="1:3">
      <c r="A3330" s="16"/>
      <c r="C3330"/>
    </row>
    <row r="3331" spans="1:3">
      <c r="A3331" s="16"/>
      <c r="C3331"/>
    </row>
    <row r="3332" spans="1:3">
      <c r="A3332" s="16"/>
      <c r="C3332" s="25"/>
    </row>
    <row r="3333" spans="1:3">
      <c r="A3333" s="16"/>
      <c r="C3333" s="25"/>
    </row>
    <row r="3334" spans="1:3">
      <c r="A3334" s="16"/>
      <c r="C3334" s="25"/>
    </row>
    <row r="3335" spans="1:3">
      <c r="A3335" s="16"/>
      <c r="C3335"/>
    </row>
    <row r="3336" spans="1:3">
      <c r="A3336" s="16"/>
      <c r="C3336"/>
    </row>
    <row r="3337" spans="1:3">
      <c r="A3337" s="16"/>
      <c r="C3337" s="25"/>
    </row>
    <row r="3338" spans="1:3">
      <c r="A3338" s="16"/>
      <c r="C3338"/>
    </row>
    <row r="3339" spans="1:3">
      <c r="A3339" s="16"/>
      <c r="C3339"/>
    </row>
    <row r="3340" spans="1:3">
      <c r="A3340" s="16"/>
      <c r="C3340"/>
    </row>
    <row r="3341" spans="1:3">
      <c r="A3341" s="16"/>
      <c r="C3341"/>
    </row>
    <row r="3342" spans="1:3">
      <c r="A3342" s="16"/>
      <c r="C3342"/>
    </row>
    <row r="3343" spans="1:3">
      <c r="A3343" s="16"/>
      <c r="C3343" s="25"/>
    </row>
    <row r="3344" spans="1:3">
      <c r="A3344" s="16"/>
      <c r="C3344"/>
    </row>
    <row r="3345" spans="1:3">
      <c r="A3345" s="16"/>
      <c r="C3345"/>
    </row>
    <row r="3346" spans="1:3">
      <c r="A3346" s="16"/>
      <c r="C3346"/>
    </row>
    <row r="3347" spans="1:3">
      <c r="A3347" s="16"/>
      <c r="C3347"/>
    </row>
    <row r="3348" spans="1:3">
      <c r="A3348" s="16"/>
      <c r="C3348"/>
    </row>
    <row r="3349" spans="1:3">
      <c r="A3349" s="16"/>
      <c r="C3349"/>
    </row>
    <row r="3350" spans="1:3">
      <c r="A3350" s="16"/>
      <c r="C3350"/>
    </row>
    <row r="3351" spans="1:3">
      <c r="A3351" s="16"/>
      <c r="C3351"/>
    </row>
    <row r="3352" spans="1:3">
      <c r="A3352" s="16"/>
      <c r="C3352"/>
    </row>
    <row r="3353" spans="1:3">
      <c r="A3353" s="16"/>
      <c r="C3353"/>
    </row>
    <row r="3354" spans="1:3">
      <c r="A3354" s="16"/>
      <c r="C3354"/>
    </row>
    <row r="3355" spans="1:3">
      <c r="A3355" s="16"/>
      <c r="C3355"/>
    </row>
    <row r="3356" spans="1:3">
      <c r="A3356" s="16"/>
      <c r="C3356"/>
    </row>
    <row r="3357" spans="1:3">
      <c r="A3357" s="16"/>
      <c r="C3357"/>
    </row>
    <row r="3358" spans="1:3">
      <c r="A3358" s="16"/>
      <c r="C3358"/>
    </row>
    <row r="3359" spans="1:3">
      <c r="A3359" s="16"/>
      <c r="C3359"/>
    </row>
    <row r="3360" spans="1:3">
      <c r="A3360" s="16"/>
      <c r="C3360"/>
    </row>
    <row r="3361" spans="1:3">
      <c r="A3361" s="16"/>
      <c r="C3361"/>
    </row>
    <row r="3362" spans="1:3">
      <c r="A3362" s="16"/>
      <c r="C3362"/>
    </row>
    <row r="3363" spans="1:3">
      <c r="A3363" s="16"/>
      <c r="C3363"/>
    </row>
    <row r="3364" spans="1:3">
      <c r="A3364" s="16"/>
      <c r="C3364"/>
    </row>
    <row r="3365" spans="1:3">
      <c r="A3365" s="16"/>
      <c r="C3365"/>
    </row>
    <row r="3366" spans="1:3">
      <c r="A3366" s="16"/>
      <c r="C3366"/>
    </row>
    <row r="3367" spans="1:3">
      <c r="A3367" s="16"/>
      <c r="C3367"/>
    </row>
    <row r="3368" spans="1:3">
      <c r="A3368" s="16"/>
      <c r="C3368"/>
    </row>
    <row r="3369" spans="1:3">
      <c r="A3369" s="16"/>
      <c r="C3369"/>
    </row>
    <row r="3370" spans="1:3">
      <c r="A3370" s="16"/>
      <c r="C3370"/>
    </row>
    <row r="3371" spans="1:3">
      <c r="A3371" s="16"/>
      <c r="C3371"/>
    </row>
    <row r="3372" spans="1:3">
      <c r="A3372" s="16"/>
      <c r="C3372"/>
    </row>
    <row r="3373" spans="1:3">
      <c r="A3373" s="16"/>
      <c r="C3373"/>
    </row>
    <row r="3374" spans="1:3">
      <c r="A3374" s="16"/>
      <c r="C3374"/>
    </row>
    <row r="3375" spans="1:3">
      <c r="A3375" s="16"/>
      <c r="C3375"/>
    </row>
    <row r="3376" spans="1:3">
      <c r="A3376" s="16"/>
      <c r="C3376"/>
    </row>
    <row r="3377" spans="1:3">
      <c r="A3377" s="16"/>
      <c r="C3377"/>
    </row>
    <row r="3378" spans="1:3">
      <c r="A3378" s="16"/>
      <c r="C3378"/>
    </row>
    <row r="3379" spans="1:3">
      <c r="A3379" s="16"/>
      <c r="C3379"/>
    </row>
    <row r="3380" spans="1:3">
      <c r="A3380" s="16"/>
      <c r="C3380"/>
    </row>
    <row r="3381" spans="1:3">
      <c r="A3381" s="16"/>
      <c r="C3381"/>
    </row>
    <row r="3382" spans="1:3">
      <c r="A3382" s="16"/>
      <c r="C3382"/>
    </row>
    <row r="3383" spans="1:3">
      <c r="A3383" s="16"/>
      <c r="C3383"/>
    </row>
    <row r="3384" spans="1:3">
      <c r="A3384" s="16"/>
      <c r="C3384"/>
    </row>
    <row r="3385" spans="1:3">
      <c r="A3385" s="16"/>
      <c r="C3385"/>
    </row>
    <row r="3386" spans="1:3">
      <c r="A3386" s="16"/>
      <c r="C3386"/>
    </row>
    <row r="3387" spans="1:3">
      <c r="A3387" s="16"/>
      <c r="C3387"/>
    </row>
    <row r="3388" spans="1:3">
      <c r="A3388" s="16"/>
      <c r="C3388"/>
    </row>
    <row r="3389" spans="1:3">
      <c r="A3389" s="16"/>
      <c r="C3389"/>
    </row>
    <row r="3390" spans="1:3">
      <c r="A3390" s="16"/>
      <c r="C3390"/>
    </row>
    <row r="3391" spans="1:3">
      <c r="A3391" s="16"/>
      <c r="C3391"/>
    </row>
    <row r="3392" spans="1:3">
      <c r="A3392" s="16"/>
      <c r="C3392"/>
    </row>
    <row r="3393" spans="1:3">
      <c r="A3393" s="16"/>
      <c r="C3393"/>
    </row>
    <row r="3394" spans="1:3">
      <c r="A3394" s="16"/>
      <c r="C3394"/>
    </row>
    <row r="3395" spans="1:3">
      <c r="A3395" s="16"/>
      <c r="C3395"/>
    </row>
    <row r="3396" spans="1:3">
      <c r="A3396" s="16"/>
      <c r="C3396"/>
    </row>
    <row r="3397" spans="1:3">
      <c r="A3397" s="16"/>
      <c r="C3397"/>
    </row>
    <row r="3398" spans="1:3">
      <c r="A3398" s="16"/>
      <c r="C3398"/>
    </row>
    <row r="3399" spans="1:3">
      <c r="A3399" s="16"/>
      <c r="C3399"/>
    </row>
    <row r="3400" spans="1:3">
      <c r="A3400" s="16"/>
      <c r="C3400"/>
    </row>
    <row r="3401" spans="1:3">
      <c r="A3401" s="16"/>
      <c r="C3401"/>
    </row>
    <row r="3402" spans="1:3">
      <c r="A3402" s="16"/>
      <c r="C3402"/>
    </row>
    <row r="3403" spans="1:3">
      <c r="A3403" s="16"/>
      <c r="C3403"/>
    </row>
    <row r="3404" spans="1:3">
      <c r="A3404" s="16"/>
      <c r="C3404"/>
    </row>
    <row r="3405" spans="1:3">
      <c r="A3405" s="16"/>
      <c r="C3405"/>
    </row>
    <row r="3406" spans="1:3">
      <c r="A3406" s="16"/>
      <c r="C3406"/>
    </row>
    <row r="3407" spans="1:3">
      <c r="A3407" s="16"/>
      <c r="C3407"/>
    </row>
    <row r="3408" spans="1:3">
      <c r="A3408" s="16"/>
      <c r="C3408"/>
    </row>
    <row r="3409" spans="1:3">
      <c r="A3409" s="16"/>
      <c r="C3409"/>
    </row>
    <row r="3410" spans="1:3">
      <c r="A3410" s="16"/>
      <c r="C3410"/>
    </row>
    <row r="3411" spans="1:3">
      <c r="A3411" s="16"/>
      <c r="C3411"/>
    </row>
    <row r="3412" spans="1:3">
      <c r="A3412" s="16"/>
      <c r="C3412"/>
    </row>
    <row r="3413" spans="1:3">
      <c r="A3413" s="16"/>
      <c r="C3413"/>
    </row>
    <row r="3414" spans="1:3">
      <c r="A3414" s="16"/>
      <c r="C3414"/>
    </row>
    <row r="3415" spans="1:3">
      <c r="A3415" s="16"/>
      <c r="C3415"/>
    </row>
    <row r="3416" spans="1:3">
      <c r="A3416" s="16"/>
      <c r="C3416"/>
    </row>
    <row r="3417" spans="1:3">
      <c r="A3417" s="16"/>
      <c r="C3417"/>
    </row>
    <row r="3418" spans="1:3">
      <c r="A3418" s="16"/>
      <c r="C3418"/>
    </row>
    <row r="3419" spans="1:3">
      <c r="A3419" s="16"/>
      <c r="C3419"/>
    </row>
    <row r="3420" spans="1:3">
      <c r="A3420" s="16"/>
      <c r="C3420"/>
    </row>
    <row r="3421" spans="1:3">
      <c r="A3421" s="16"/>
      <c r="C3421"/>
    </row>
    <row r="3422" spans="1:3">
      <c r="A3422" s="16"/>
      <c r="C3422"/>
    </row>
    <row r="3423" spans="1:3">
      <c r="A3423" s="16"/>
      <c r="C3423"/>
    </row>
    <row r="3424" spans="1:3">
      <c r="A3424" s="16"/>
      <c r="C3424"/>
    </row>
    <row r="3425" spans="1:3">
      <c r="A3425" s="16"/>
      <c r="C3425"/>
    </row>
    <row r="3426" spans="1:3">
      <c r="A3426" s="16"/>
      <c r="C3426"/>
    </row>
    <row r="3427" spans="1:3">
      <c r="A3427" s="16"/>
      <c r="C3427"/>
    </row>
    <row r="3428" spans="1:3">
      <c r="A3428" s="16"/>
      <c r="C3428"/>
    </row>
    <row r="3429" spans="1:3">
      <c r="A3429" s="16"/>
      <c r="C3429"/>
    </row>
    <row r="3430" spans="1:3">
      <c r="A3430" s="16"/>
      <c r="C3430"/>
    </row>
    <row r="3431" spans="1:3">
      <c r="A3431" s="16"/>
      <c r="C3431"/>
    </row>
    <row r="3432" spans="1:3">
      <c r="A3432" s="16"/>
      <c r="C3432"/>
    </row>
    <row r="3433" spans="1:3">
      <c r="A3433" s="16"/>
      <c r="C3433"/>
    </row>
    <row r="3434" spans="1:3">
      <c r="A3434" s="16"/>
      <c r="C3434"/>
    </row>
    <row r="3435" spans="1:3">
      <c r="A3435" s="16"/>
      <c r="C3435"/>
    </row>
    <row r="3436" spans="1:3">
      <c r="A3436" s="16"/>
      <c r="C3436"/>
    </row>
    <row r="3437" spans="1:3">
      <c r="A3437" s="16"/>
      <c r="C3437"/>
    </row>
    <row r="3438" spans="1:3">
      <c r="A3438" s="16"/>
      <c r="C3438"/>
    </row>
    <row r="3439" spans="1:3">
      <c r="A3439" s="16"/>
      <c r="C3439"/>
    </row>
    <row r="3440" spans="1:3">
      <c r="A3440" s="16"/>
      <c r="C3440"/>
    </row>
    <row r="3441" spans="1:3">
      <c r="A3441" s="16"/>
      <c r="C3441"/>
    </row>
    <row r="3442" spans="1:3">
      <c r="A3442" s="16"/>
      <c r="C3442"/>
    </row>
    <row r="3443" spans="1:3">
      <c r="A3443" s="16"/>
      <c r="C3443"/>
    </row>
    <row r="3444" spans="1:3">
      <c r="A3444" s="16"/>
      <c r="C3444"/>
    </row>
    <row r="3445" spans="1:3">
      <c r="A3445" s="16"/>
      <c r="C3445"/>
    </row>
    <row r="3446" spans="1:3">
      <c r="A3446" s="16"/>
      <c r="C3446"/>
    </row>
    <row r="3447" spans="1:3">
      <c r="A3447" s="16"/>
      <c r="C3447"/>
    </row>
    <row r="3448" spans="1:3">
      <c r="A3448" s="16"/>
      <c r="C3448"/>
    </row>
    <row r="3449" spans="1:3">
      <c r="A3449" s="16"/>
      <c r="C3449"/>
    </row>
    <row r="3450" spans="1:3">
      <c r="A3450" s="16"/>
      <c r="C3450"/>
    </row>
    <row r="3451" spans="1:3">
      <c r="A3451" s="16"/>
      <c r="C3451"/>
    </row>
    <row r="3452" spans="1:3">
      <c r="A3452" s="16"/>
      <c r="C3452"/>
    </row>
    <row r="3453" spans="1:3">
      <c r="A3453" s="16"/>
      <c r="C3453"/>
    </row>
    <row r="3454" spans="1:3">
      <c r="A3454" s="16"/>
      <c r="C3454"/>
    </row>
    <row r="3455" spans="1:3">
      <c r="A3455" s="16"/>
      <c r="C3455"/>
    </row>
    <row r="3456" spans="1:3">
      <c r="A3456" s="16"/>
      <c r="C3456"/>
    </row>
    <row r="3457" spans="1:3">
      <c r="A3457" s="16"/>
      <c r="C3457"/>
    </row>
    <row r="3458" spans="1:3">
      <c r="A3458" s="16"/>
      <c r="C3458"/>
    </row>
    <row r="3459" spans="1:3">
      <c r="A3459" s="16"/>
      <c r="C3459"/>
    </row>
    <row r="3460" spans="1:3">
      <c r="A3460" s="16"/>
      <c r="C3460"/>
    </row>
    <row r="3461" spans="1:3">
      <c r="A3461" s="16"/>
      <c r="C3461"/>
    </row>
    <row r="3462" spans="1:3">
      <c r="A3462" s="16"/>
      <c r="C3462"/>
    </row>
    <row r="3463" spans="1:3">
      <c r="A3463" s="16"/>
      <c r="C3463"/>
    </row>
    <row r="3464" spans="1:3">
      <c r="A3464" s="16"/>
      <c r="C3464"/>
    </row>
    <row r="3465" spans="1:3">
      <c r="A3465" s="16"/>
      <c r="C3465"/>
    </row>
    <row r="3466" spans="1:3">
      <c r="A3466" s="16"/>
      <c r="C3466"/>
    </row>
    <row r="3467" spans="1:3">
      <c r="A3467" s="16"/>
      <c r="C3467"/>
    </row>
    <row r="3468" spans="1:3">
      <c r="A3468" s="16"/>
      <c r="C3468"/>
    </row>
    <row r="3469" spans="1:3">
      <c r="A3469" s="16"/>
      <c r="C3469"/>
    </row>
    <row r="3470" spans="1:3">
      <c r="A3470" s="16"/>
      <c r="C3470"/>
    </row>
    <row r="3471" spans="1:3">
      <c r="A3471" s="16"/>
      <c r="C3471"/>
    </row>
    <row r="3472" spans="1:3">
      <c r="A3472" s="16"/>
      <c r="C3472"/>
    </row>
    <row r="3473" spans="1:3">
      <c r="A3473" s="16"/>
      <c r="C3473"/>
    </row>
    <row r="3474" spans="1:3">
      <c r="A3474" s="16"/>
      <c r="C3474"/>
    </row>
    <row r="3475" spans="1:3">
      <c r="A3475" s="16"/>
      <c r="C3475"/>
    </row>
    <row r="3476" spans="1:3">
      <c r="A3476" s="16"/>
      <c r="C3476"/>
    </row>
    <row r="3477" spans="1:3">
      <c r="A3477" s="16"/>
      <c r="C3477"/>
    </row>
    <row r="3478" spans="1:3">
      <c r="A3478" s="16"/>
      <c r="C3478"/>
    </row>
    <row r="3479" spans="1:3">
      <c r="A3479" s="16"/>
      <c r="C3479"/>
    </row>
    <row r="3480" spans="1:3">
      <c r="A3480" s="16"/>
      <c r="C3480"/>
    </row>
    <row r="3481" spans="1:3">
      <c r="A3481" s="16"/>
      <c r="C3481"/>
    </row>
    <row r="3482" spans="1:3">
      <c r="A3482" s="16"/>
      <c r="C3482"/>
    </row>
    <row r="3483" spans="1:3">
      <c r="A3483" s="16"/>
      <c r="C3483"/>
    </row>
    <row r="3484" spans="1:3">
      <c r="A3484" s="16"/>
      <c r="C3484"/>
    </row>
    <row r="3485" spans="1:3">
      <c r="A3485" s="16"/>
      <c r="C3485"/>
    </row>
    <row r="3486" spans="1:3">
      <c r="A3486" s="16"/>
      <c r="C3486"/>
    </row>
    <row r="3487" spans="1:3">
      <c r="A3487" s="16"/>
      <c r="C3487"/>
    </row>
    <row r="3488" spans="1:3">
      <c r="A3488" s="16"/>
      <c r="C3488"/>
    </row>
    <row r="3489" spans="1:3">
      <c r="A3489" s="16"/>
      <c r="C3489"/>
    </row>
    <row r="3490" spans="1:3">
      <c r="A3490" s="16"/>
      <c r="C3490"/>
    </row>
    <row r="3491" spans="1:3">
      <c r="A3491" s="16"/>
      <c r="C3491"/>
    </row>
    <row r="3492" spans="1:3">
      <c r="A3492" s="16"/>
      <c r="C3492"/>
    </row>
    <row r="3493" spans="1:3">
      <c r="A3493" s="16"/>
      <c r="C3493"/>
    </row>
    <row r="3494" spans="1:3">
      <c r="A3494" s="16"/>
      <c r="C3494"/>
    </row>
    <row r="3495" spans="1:3">
      <c r="A3495" s="16"/>
      <c r="C3495"/>
    </row>
    <row r="3496" spans="1:3">
      <c r="A3496" s="16"/>
      <c r="C3496"/>
    </row>
    <row r="3497" spans="1:3">
      <c r="A3497" s="16"/>
      <c r="C3497"/>
    </row>
    <row r="3498" spans="1:3">
      <c r="A3498" s="16"/>
      <c r="C3498"/>
    </row>
    <row r="3499" spans="1:3">
      <c r="A3499" s="16"/>
      <c r="C3499"/>
    </row>
    <row r="3500" spans="1:3">
      <c r="A3500" s="16"/>
      <c r="C3500"/>
    </row>
    <row r="3501" spans="1:3">
      <c r="A3501" s="16"/>
      <c r="C3501"/>
    </row>
    <row r="3502" spans="1:3">
      <c r="A3502" s="16"/>
      <c r="C3502"/>
    </row>
    <row r="3503" spans="1:3">
      <c r="A3503" s="16"/>
      <c r="C3503"/>
    </row>
    <row r="3504" spans="1:3">
      <c r="A3504" s="16"/>
      <c r="C3504"/>
    </row>
    <row r="3505" spans="1:3">
      <c r="A3505" s="16"/>
      <c r="C3505"/>
    </row>
    <row r="3506" spans="1:3">
      <c r="A3506" s="16"/>
      <c r="C3506"/>
    </row>
    <row r="3507" spans="1:3">
      <c r="A3507" s="16"/>
      <c r="C3507"/>
    </row>
    <row r="3508" spans="1:3">
      <c r="A3508" s="16"/>
      <c r="C3508"/>
    </row>
    <row r="3509" spans="1:3">
      <c r="A3509" s="16"/>
      <c r="C3509"/>
    </row>
    <row r="3510" spans="1:3">
      <c r="A3510" s="16"/>
      <c r="C3510"/>
    </row>
    <row r="3511" spans="1:3">
      <c r="A3511" s="16"/>
      <c r="C3511"/>
    </row>
    <row r="3512" spans="1:3">
      <c r="A3512" s="16"/>
      <c r="C3512"/>
    </row>
    <row r="3513" spans="1:3">
      <c r="A3513" s="16"/>
      <c r="C3513"/>
    </row>
    <row r="3514" spans="1:3">
      <c r="A3514" s="16"/>
      <c r="C3514"/>
    </row>
    <row r="3515" spans="1:3">
      <c r="A3515" s="16"/>
      <c r="C3515"/>
    </row>
    <row r="3516" spans="1:3">
      <c r="A3516" s="16"/>
      <c r="C3516"/>
    </row>
    <row r="3517" spans="1:3">
      <c r="A3517" s="16"/>
      <c r="C3517"/>
    </row>
    <row r="3518" spans="1:3">
      <c r="A3518" s="16"/>
      <c r="C3518"/>
    </row>
    <row r="3519" spans="1:3">
      <c r="A3519" s="16"/>
      <c r="C3519"/>
    </row>
    <row r="3520" spans="1:3">
      <c r="A3520" s="16"/>
      <c r="C3520"/>
    </row>
    <row r="3521" spans="1:3">
      <c r="A3521" s="16"/>
      <c r="C3521"/>
    </row>
    <row r="3522" spans="1:3">
      <c r="A3522" s="16"/>
      <c r="C3522"/>
    </row>
    <row r="3523" spans="1:3">
      <c r="A3523" s="16"/>
      <c r="C3523"/>
    </row>
    <row r="3524" spans="1:3">
      <c r="A3524" s="16"/>
      <c r="C3524"/>
    </row>
    <row r="3525" spans="1:3">
      <c r="A3525" s="16"/>
      <c r="C3525"/>
    </row>
    <row r="3526" spans="1:3">
      <c r="A3526" s="16"/>
      <c r="C3526"/>
    </row>
    <row r="3527" spans="1:3">
      <c r="A3527" s="16"/>
      <c r="C3527"/>
    </row>
    <row r="3528" spans="1:3">
      <c r="A3528" s="16"/>
      <c r="C3528"/>
    </row>
    <row r="3529" spans="1:3">
      <c r="A3529" s="16"/>
      <c r="C3529"/>
    </row>
    <row r="3530" spans="1:3">
      <c r="A3530" s="16"/>
      <c r="C3530"/>
    </row>
    <row r="3531" spans="1:3">
      <c r="A3531" s="16"/>
      <c r="C3531"/>
    </row>
    <row r="3532" spans="1:3">
      <c r="A3532" s="16"/>
      <c r="C3532"/>
    </row>
    <row r="3533" spans="1:3">
      <c r="A3533" s="16"/>
      <c r="C3533"/>
    </row>
    <row r="3534" spans="1:3">
      <c r="A3534" s="16"/>
      <c r="C3534"/>
    </row>
    <row r="3535" spans="1:3">
      <c r="A3535" s="16"/>
      <c r="C3535"/>
    </row>
    <row r="3536" spans="1:3">
      <c r="A3536" s="16"/>
      <c r="C3536"/>
    </row>
    <row r="3537" spans="1:3">
      <c r="A3537" s="16"/>
      <c r="C3537"/>
    </row>
    <row r="3538" spans="1:3">
      <c r="A3538" s="16"/>
      <c r="C3538"/>
    </row>
    <row r="3539" spans="1:3">
      <c r="A3539" s="16"/>
      <c r="C3539"/>
    </row>
    <row r="3540" spans="1:3">
      <c r="A3540" s="16"/>
      <c r="C3540"/>
    </row>
    <row r="3541" spans="1:3">
      <c r="A3541" s="16"/>
      <c r="C3541"/>
    </row>
    <row r="3542" spans="1:3">
      <c r="A3542" s="16"/>
      <c r="C3542"/>
    </row>
    <row r="3543" spans="1:3">
      <c r="A3543" s="16"/>
      <c r="C3543"/>
    </row>
    <row r="3544" spans="1:3">
      <c r="A3544" s="16"/>
      <c r="C3544"/>
    </row>
    <row r="3545" spans="1:3">
      <c r="A3545" s="16"/>
      <c r="C3545"/>
    </row>
    <row r="3546" spans="1:3">
      <c r="A3546" s="16"/>
      <c r="C3546"/>
    </row>
    <row r="3547" spans="1:3">
      <c r="A3547" s="16"/>
      <c r="C3547"/>
    </row>
    <row r="3548" spans="1:3">
      <c r="A3548" s="16"/>
      <c r="C3548"/>
    </row>
    <row r="3549" spans="1:3">
      <c r="A3549" s="16"/>
      <c r="C3549"/>
    </row>
    <row r="3550" spans="1:3">
      <c r="A3550" s="16"/>
      <c r="C3550"/>
    </row>
    <row r="3551" spans="1:3">
      <c r="A3551" s="16"/>
      <c r="C3551"/>
    </row>
    <row r="3552" spans="1:3">
      <c r="A3552" s="16"/>
      <c r="C3552"/>
    </row>
    <row r="3553" spans="1:3">
      <c r="A3553" s="16"/>
      <c r="C3553"/>
    </row>
    <row r="3554" spans="1:3">
      <c r="A3554" s="16"/>
      <c r="C3554"/>
    </row>
    <row r="3555" spans="1:3">
      <c r="A3555" s="16"/>
      <c r="C3555"/>
    </row>
    <row r="3556" spans="1:3">
      <c r="A3556" s="16"/>
      <c r="C3556"/>
    </row>
    <row r="3557" spans="1:3">
      <c r="A3557" s="16"/>
      <c r="C3557"/>
    </row>
    <row r="3558" spans="1:3">
      <c r="A3558" s="16"/>
      <c r="C3558"/>
    </row>
    <row r="3559" spans="1:3">
      <c r="A3559" s="16"/>
      <c r="C3559"/>
    </row>
    <row r="3560" spans="1:3">
      <c r="A3560" s="16"/>
      <c r="C3560"/>
    </row>
    <row r="3561" spans="1:3">
      <c r="A3561" s="16"/>
      <c r="C3561"/>
    </row>
    <row r="3562" spans="1:3">
      <c r="A3562" s="16"/>
      <c r="C3562"/>
    </row>
    <row r="3563" spans="1:3">
      <c r="A3563" s="16"/>
      <c r="C3563"/>
    </row>
    <row r="3564" spans="1:3">
      <c r="A3564" s="16"/>
      <c r="C3564"/>
    </row>
    <row r="3565" spans="1:3">
      <c r="A3565" s="16"/>
      <c r="C3565"/>
    </row>
    <row r="3566" spans="1:3">
      <c r="A3566" s="16"/>
      <c r="C3566"/>
    </row>
    <row r="3567" spans="1:3">
      <c r="A3567" s="16"/>
      <c r="C3567"/>
    </row>
    <row r="3568" spans="1:3">
      <c r="A3568" s="16"/>
      <c r="C3568"/>
    </row>
    <row r="3569" spans="1:3">
      <c r="A3569" s="16"/>
      <c r="C3569"/>
    </row>
    <row r="3570" spans="1:3">
      <c r="A3570" s="16"/>
      <c r="C3570"/>
    </row>
    <row r="3571" spans="1:3">
      <c r="A3571" s="16"/>
      <c r="C3571"/>
    </row>
    <row r="3572" spans="1:3">
      <c r="A3572" s="16"/>
      <c r="C3572"/>
    </row>
    <row r="3573" spans="1:3">
      <c r="A3573" s="16"/>
      <c r="C3573"/>
    </row>
    <row r="3574" spans="1:3">
      <c r="A3574" s="16"/>
      <c r="C3574"/>
    </row>
    <row r="3575" spans="1:3">
      <c r="A3575" s="16"/>
      <c r="C3575"/>
    </row>
    <row r="3576" spans="1:3">
      <c r="A3576" s="16"/>
      <c r="C3576"/>
    </row>
    <row r="3577" spans="1:3">
      <c r="A3577" s="16"/>
      <c r="C3577"/>
    </row>
    <row r="3578" spans="1:3">
      <c r="A3578" s="16"/>
      <c r="C3578"/>
    </row>
    <row r="3579" spans="1:3">
      <c r="A3579" s="16"/>
      <c r="C3579"/>
    </row>
    <row r="3580" spans="1:3">
      <c r="A3580" s="16"/>
      <c r="C3580"/>
    </row>
    <row r="3581" spans="1:3">
      <c r="A3581" s="16"/>
      <c r="C3581"/>
    </row>
    <row r="3582" spans="1:3">
      <c r="A3582" s="16"/>
      <c r="C3582"/>
    </row>
    <row r="3583" spans="1:3">
      <c r="A3583" s="16"/>
      <c r="C3583"/>
    </row>
    <row r="3584" spans="1:3">
      <c r="A3584" s="16"/>
      <c r="C3584"/>
    </row>
    <row r="3585" spans="1:3">
      <c r="A3585" s="16"/>
      <c r="C3585"/>
    </row>
    <row r="3586" spans="1:3">
      <c r="A3586" s="16"/>
      <c r="C3586"/>
    </row>
    <row r="3587" spans="1:3">
      <c r="A3587" s="16"/>
      <c r="C3587"/>
    </row>
    <row r="3588" spans="1:3">
      <c r="A3588" s="16"/>
      <c r="C3588"/>
    </row>
    <row r="3589" spans="1:3">
      <c r="A3589" s="16"/>
      <c r="C3589"/>
    </row>
    <row r="3590" spans="1:3">
      <c r="A3590" s="16"/>
      <c r="C3590"/>
    </row>
    <row r="3591" spans="1:3">
      <c r="A3591" s="16"/>
      <c r="C3591"/>
    </row>
    <row r="3592" spans="1:3">
      <c r="A3592" s="16"/>
      <c r="C3592"/>
    </row>
    <row r="3593" spans="1:3">
      <c r="A3593" s="16"/>
      <c r="C3593"/>
    </row>
    <row r="3594" spans="1:3">
      <c r="A3594" s="16"/>
      <c r="C3594"/>
    </row>
    <row r="3595" spans="1:3">
      <c r="A3595" s="16"/>
      <c r="C3595"/>
    </row>
    <row r="3596" spans="1:3">
      <c r="A3596" s="16"/>
      <c r="C3596"/>
    </row>
    <row r="3597" spans="1:3">
      <c r="A3597" s="16"/>
      <c r="C3597"/>
    </row>
    <row r="3598" spans="1:3">
      <c r="A3598" s="16"/>
      <c r="C3598"/>
    </row>
    <row r="3599" spans="1:3">
      <c r="A3599" s="16"/>
      <c r="C3599"/>
    </row>
    <row r="3600" spans="1:3">
      <c r="A3600" s="16"/>
      <c r="C3600"/>
    </row>
    <row r="3601" spans="1:3">
      <c r="A3601" s="16"/>
      <c r="C3601"/>
    </row>
    <row r="3602" spans="1:3">
      <c r="A3602" s="16"/>
      <c r="C3602"/>
    </row>
    <row r="3603" spans="1:3">
      <c r="A3603" s="16"/>
      <c r="C3603"/>
    </row>
    <row r="3604" spans="1:3">
      <c r="A3604" s="16"/>
      <c r="C3604"/>
    </row>
    <row r="3605" spans="1:3">
      <c r="A3605" s="16"/>
      <c r="C3605"/>
    </row>
    <row r="3606" spans="1:3">
      <c r="A3606" s="16"/>
      <c r="C3606"/>
    </row>
    <row r="3607" spans="1:3">
      <c r="A3607" s="16"/>
      <c r="C3607"/>
    </row>
    <row r="3608" spans="1:3">
      <c r="A3608" s="16"/>
      <c r="C3608"/>
    </row>
    <row r="3609" spans="1:3">
      <c r="A3609" s="16"/>
      <c r="C3609"/>
    </row>
    <row r="3610" spans="1:3">
      <c r="A3610" s="16"/>
      <c r="C3610"/>
    </row>
    <row r="3611" spans="1:3">
      <c r="A3611" s="16"/>
      <c r="C3611"/>
    </row>
    <row r="3612" spans="1:3">
      <c r="A3612" s="16"/>
      <c r="C3612"/>
    </row>
    <row r="3613" spans="1:3">
      <c r="A3613" s="16"/>
      <c r="C3613"/>
    </row>
    <row r="3614" spans="1:3">
      <c r="A3614" s="16"/>
      <c r="C3614"/>
    </row>
    <row r="3615" spans="1:3">
      <c r="A3615" s="16"/>
      <c r="C3615"/>
    </row>
    <row r="3616" spans="1:3">
      <c r="A3616" s="16"/>
      <c r="C3616"/>
    </row>
    <row r="3617" spans="1:3">
      <c r="A3617" s="16"/>
      <c r="C3617"/>
    </row>
    <row r="3618" spans="1:3">
      <c r="A3618" s="16"/>
      <c r="C3618"/>
    </row>
    <row r="3619" spans="1:3">
      <c r="A3619" s="16"/>
      <c r="C3619"/>
    </row>
    <row r="3620" spans="1:3">
      <c r="A3620" s="16"/>
      <c r="C3620"/>
    </row>
    <row r="3621" spans="1:3">
      <c r="A3621" s="16"/>
      <c r="C3621"/>
    </row>
    <row r="3622" spans="1:3">
      <c r="A3622" s="16"/>
      <c r="C3622"/>
    </row>
    <row r="3623" spans="1:3">
      <c r="A3623" s="16"/>
      <c r="C3623"/>
    </row>
    <row r="3624" spans="1:3">
      <c r="A3624" s="16"/>
      <c r="C3624"/>
    </row>
    <row r="3625" spans="1:3">
      <c r="A3625" s="16"/>
      <c r="C3625"/>
    </row>
    <row r="3626" spans="1:3">
      <c r="A3626" s="16"/>
      <c r="C3626"/>
    </row>
    <row r="3627" spans="1:3">
      <c r="A3627" s="16"/>
      <c r="C3627"/>
    </row>
    <row r="3628" spans="1:3">
      <c r="A3628" s="16"/>
      <c r="C3628"/>
    </row>
    <row r="3629" spans="1:3">
      <c r="A3629" s="16"/>
      <c r="C3629"/>
    </row>
    <row r="3630" spans="1:3">
      <c r="A3630" s="16"/>
      <c r="C3630"/>
    </row>
    <row r="3631" spans="1:3">
      <c r="A3631" s="16"/>
      <c r="C3631"/>
    </row>
    <row r="3632" spans="1:3">
      <c r="A3632" s="16"/>
      <c r="C3632"/>
    </row>
    <row r="3633" spans="1:3">
      <c r="A3633" s="16"/>
      <c r="C3633"/>
    </row>
    <row r="3634" spans="1:3">
      <c r="A3634" s="16"/>
      <c r="C3634"/>
    </row>
    <row r="3635" spans="1:3">
      <c r="A3635" s="16"/>
      <c r="C3635"/>
    </row>
    <row r="3636" spans="1:3">
      <c r="A3636" s="16"/>
      <c r="C3636"/>
    </row>
    <row r="3637" spans="1:3">
      <c r="A3637" s="16"/>
      <c r="C3637"/>
    </row>
    <row r="3638" spans="1:3">
      <c r="A3638" s="16"/>
      <c r="C3638"/>
    </row>
    <row r="3639" spans="1:3">
      <c r="A3639" s="16"/>
      <c r="C3639"/>
    </row>
    <row r="3640" spans="1:3">
      <c r="A3640" s="16"/>
      <c r="C3640"/>
    </row>
    <row r="3641" spans="1:3">
      <c r="A3641" s="16"/>
      <c r="C3641"/>
    </row>
    <row r="3642" spans="1:3">
      <c r="A3642" s="16"/>
      <c r="C3642"/>
    </row>
    <row r="3643" spans="1:3">
      <c r="A3643" s="16"/>
      <c r="C3643"/>
    </row>
    <row r="3644" spans="1:3">
      <c r="A3644" s="16"/>
      <c r="C3644"/>
    </row>
    <row r="3645" spans="1:3">
      <c r="A3645" s="16"/>
      <c r="C3645"/>
    </row>
    <row r="3646" spans="1:3">
      <c r="A3646" s="16"/>
      <c r="C3646"/>
    </row>
    <row r="3647" spans="1:3">
      <c r="A3647" s="16"/>
      <c r="C3647"/>
    </row>
    <row r="3648" spans="1:3">
      <c r="A3648" s="16"/>
      <c r="C3648"/>
    </row>
    <row r="3649" spans="1:3">
      <c r="A3649" s="16"/>
      <c r="C3649"/>
    </row>
    <row r="3650" spans="1:3">
      <c r="A3650" s="16"/>
      <c r="C3650"/>
    </row>
    <row r="3651" spans="1:3">
      <c r="A3651" s="16"/>
      <c r="C3651"/>
    </row>
    <row r="3652" spans="1:3">
      <c r="A3652" s="16"/>
      <c r="C3652"/>
    </row>
    <row r="3653" spans="1:3">
      <c r="A3653" s="16"/>
      <c r="C3653"/>
    </row>
    <row r="3654" spans="1:3">
      <c r="A3654" s="16"/>
      <c r="C3654"/>
    </row>
    <row r="3655" spans="1:3">
      <c r="A3655" s="16"/>
      <c r="C3655"/>
    </row>
    <row r="3656" spans="1:3">
      <c r="A3656" s="16"/>
      <c r="C3656"/>
    </row>
    <row r="3657" spans="1:3">
      <c r="A3657" s="16"/>
      <c r="C3657"/>
    </row>
    <row r="3658" spans="1:3">
      <c r="A3658" s="16"/>
      <c r="C3658"/>
    </row>
    <row r="3659" spans="1:3">
      <c r="A3659" s="16"/>
      <c r="C3659"/>
    </row>
    <row r="3660" spans="1:3">
      <c r="A3660" s="16"/>
      <c r="C3660"/>
    </row>
    <row r="3661" spans="1:3">
      <c r="A3661" s="16"/>
      <c r="C3661"/>
    </row>
    <row r="3662" spans="1:3">
      <c r="A3662" s="16"/>
      <c r="C3662"/>
    </row>
    <row r="3663" spans="1:3">
      <c r="A3663" s="16"/>
      <c r="C3663"/>
    </row>
    <row r="3664" spans="1:3">
      <c r="A3664" s="16"/>
      <c r="C3664"/>
    </row>
    <row r="3665" spans="1:3">
      <c r="A3665" s="16"/>
      <c r="C3665"/>
    </row>
    <row r="3666" spans="1:3">
      <c r="A3666" s="16"/>
      <c r="C3666"/>
    </row>
    <row r="3667" spans="1:3">
      <c r="A3667" s="16"/>
      <c r="C3667"/>
    </row>
    <row r="3668" spans="1:3">
      <c r="A3668" s="16"/>
      <c r="C3668"/>
    </row>
    <row r="3669" spans="1:3">
      <c r="A3669" s="16"/>
      <c r="C3669"/>
    </row>
    <row r="3670" spans="1:3">
      <c r="A3670" s="16"/>
      <c r="C3670"/>
    </row>
    <row r="3671" spans="1:3">
      <c r="A3671" s="16"/>
      <c r="C3671"/>
    </row>
    <row r="3672" spans="1:3">
      <c r="A3672" s="16"/>
      <c r="C3672"/>
    </row>
    <row r="3673" spans="1:3">
      <c r="A3673" s="16"/>
      <c r="C3673"/>
    </row>
    <row r="3674" spans="1:3">
      <c r="A3674" s="16"/>
      <c r="C3674"/>
    </row>
    <row r="3675" spans="1:3">
      <c r="A3675" s="16"/>
      <c r="C3675"/>
    </row>
    <row r="3676" spans="1:3">
      <c r="A3676" s="16"/>
      <c r="C3676"/>
    </row>
    <row r="3677" spans="1:3">
      <c r="A3677" s="16"/>
      <c r="C3677"/>
    </row>
    <row r="3678" spans="1:3">
      <c r="A3678" s="16"/>
      <c r="C3678"/>
    </row>
    <row r="3679" spans="1:3">
      <c r="A3679" s="16"/>
      <c r="C3679"/>
    </row>
    <row r="3680" spans="1:3">
      <c r="A3680" s="16"/>
      <c r="C3680"/>
    </row>
    <row r="3681" spans="1:3">
      <c r="A3681" s="16"/>
      <c r="C3681"/>
    </row>
    <row r="3682" spans="1:3">
      <c r="A3682" s="16"/>
      <c r="C3682"/>
    </row>
    <row r="3683" spans="1:3">
      <c r="A3683" s="16"/>
      <c r="C3683"/>
    </row>
    <row r="3684" spans="1:3">
      <c r="A3684" s="16"/>
      <c r="C3684"/>
    </row>
    <row r="3685" spans="1:3">
      <c r="A3685" s="16"/>
      <c r="C3685"/>
    </row>
    <row r="3686" spans="1:3">
      <c r="A3686" s="16"/>
      <c r="C3686"/>
    </row>
    <row r="3687" spans="1:3">
      <c r="A3687" s="16"/>
      <c r="C3687"/>
    </row>
    <row r="3688" spans="1:3">
      <c r="A3688" s="16"/>
      <c r="C3688"/>
    </row>
    <row r="3689" spans="1:3">
      <c r="A3689" s="16"/>
      <c r="C3689"/>
    </row>
    <row r="3690" spans="1:3">
      <c r="A3690" s="16"/>
      <c r="C3690"/>
    </row>
    <row r="3691" spans="1:3">
      <c r="A3691" s="16"/>
      <c r="C3691"/>
    </row>
    <row r="3692" spans="1:3">
      <c r="A3692" s="16"/>
      <c r="C3692"/>
    </row>
    <row r="3693" spans="1:3">
      <c r="A3693" s="16"/>
      <c r="C3693"/>
    </row>
    <row r="3694" spans="1:3">
      <c r="A3694" s="16"/>
      <c r="C3694"/>
    </row>
    <row r="3695" spans="1:3">
      <c r="A3695" s="16"/>
      <c r="C3695"/>
    </row>
    <row r="3696" spans="1:3">
      <c r="A3696" s="16"/>
      <c r="C3696"/>
    </row>
    <row r="3697" spans="1:3">
      <c r="A3697" s="16"/>
      <c r="C3697"/>
    </row>
    <row r="3698" spans="1:3">
      <c r="A3698" s="16"/>
      <c r="C3698"/>
    </row>
    <row r="3699" spans="1:3">
      <c r="A3699" s="16"/>
      <c r="C3699"/>
    </row>
    <row r="3700" spans="1:3">
      <c r="A3700" s="16"/>
      <c r="C3700"/>
    </row>
    <row r="3701" spans="1:3">
      <c r="A3701" s="16"/>
      <c r="C3701"/>
    </row>
    <row r="3702" spans="1:3">
      <c r="A3702" s="16"/>
      <c r="C3702"/>
    </row>
    <row r="3703" spans="1:3">
      <c r="A3703" s="16"/>
      <c r="C3703"/>
    </row>
    <row r="3704" spans="1:3">
      <c r="A3704" s="16"/>
      <c r="C3704"/>
    </row>
    <row r="3705" spans="1:3">
      <c r="A3705" s="16"/>
      <c r="C3705"/>
    </row>
    <row r="3706" spans="1:3">
      <c r="A3706" s="16"/>
      <c r="C3706"/>
    </row>
    <row r="3707" spans="1:3">
      <c r="A3707" s="16"/>
      <c r="C3707"/>
    </row>
    <row r="3708" spans="1:3">
      <c r="A3708" s="16"/>
      <c r="C3708"/>
    </row>
    <row r="3709" spans="1:3">
      <c r="A3709" s="16"/>
      <c r="C3709"/>
    </row>
    <row r="3710" spans="1:3">
      <c r="A3710" s="16"/>
      <c r="C3710"/>
    </row>
    <row r="3711" spans="1:3">
      <c r="A3711" s="16"/>
      <c r="C3711"/>
    </row>
    <row r="3712" spans="1:3">
      <c r="A3712" s="16"/>
      <c r="C3712"/>
    </row>
    <row r="3713" spans="1:3">
      <c r="A3713" s="16"/>
      <c r="C3713"/>
    </row>
    <row r="3714" spans="1:3">
      <c r="A3714" s="16"/>
      <c r="C3714"/>
    </row>
    <row r="3715" spans="1:3">
      <c r="A3715" s="16"/>
      <c r="C3715"/>
    </row>
    <row r="3716" spans="1:3">
      <c r="A3716" s="16"/>
      <c r="C3716"/>
    </row>
    <row r="3717" spans="1:3">
      <c r="A3717" s="16"/>
      <c r="C3717"/>
    </row>
    <row r="3718" spans="1:3">
      <c r="A3718" s="16"/>
      <c r="C3718"/>
    </row>
    <row r="3719" spans="1:3">
      <c r="A3719" s="16"/>
      <c r="C3719"/>
    </row>
    <row r="3720" spans="1:3">
      <c r="A3720" s="16"/>
      <c r="C3720"/>
    </row>
    <row r="3721" spans="1:3">
      <c r="A3721" s="16"/>
      <c r="C3721"/>
    </row>
    <row r="3722" spans="1:3">
      <c r="A3722" s="16"/>
      <c r="C3722"/>
    </row>
    <row r="3723" spans="1:3">
      <c r="A3723" s="16"/>
      <c r="C3723"/>
    </row>
    <row r="3724" spans="1:3">
      <c r="A3724" s="16"/>
      <c r="C3724"/>
    </row>
    <row r="3725" spans="1:3">
      <c r="A3725" s="16"/>
      <c r="C3725"/>
    </row>
    <row r="3726" spans="1:3">
      <c r="A3726" s="16"/>
      <c r="C3726"/>
    </row>
    <row r="3727" spans="1:3">
      <c r="A3727" s="16"/>
      <c r="C3727"/>
    </row>
    <row r="3728" spans="1:3">
      <c r="A3728" s="16"/>
      <c r="C3728"/>
    </row>
    <row r="3729" spans="1:3">
      <c r="A3729" s="16"/>
      <c r="C3729"/>
    </row>
    <row r="3730" spans="1:3">
      <c r="A3730" s="16"/>
      <c r="C3730"/>
    </row>
    <row r="3731" spans="1:3">
      <c r="A3731" s="16"/>
      <c r="C3731"/>
    </row>
    <row r="3732" spans="1:3">
      <c r="A3732" s="16"/>
      <c r="C3732"/>
    </row>
    <row r="3733" spans="1:3">
      <c r="A3733" s="16"/>
      <c r="C3733"/>
    </row>
    <row r="3734" spans="1:3">
      <c r="A3734" s="16"/>
      <c r="C3734"/>
    </row>
    <row r="3735" spans="1:3">
      <c r="A3735" s="16"/>
      <c r="C3735"/>
    </row>
    <row r="3736" spans="1:3">
      <c r="A3736" s="16"/>
      <c r="C3736"/>
    </row>
    <row r="3737" spans="1:3">
      <c r="A3737" s="16"/>
      <c r="C3737"/>
    </row>
    <row r="3738" spans="1:3">
      <c r="A3738" s="16"/>
      <c r="C3738"/>
    </row>
    <row r="3739" spans="1:3">
      <c r="A3739" s="16"/>
      <c r="C3739"/>
    </row>
    <row r="3740" spans="1:3">
      <c r="A3740" s="16"/>
      <c r="C3740"/>
    </row>
    <row r="3741" spans="1:3">
      <c r="A3741" s="16"/>
      <c r="C3741"/>
    </row>
    <row r="3742" spans="1:3">
      <c r="A3742" s="16"/>
      <c r="C3742"/>
    </row>
    <row r="3743" spans="1:3">
      <c r="A3743" s="16"/>
      <c r="C3743"/>
    </row>
    <row r="3744" spans="1:3">
      <c r="A3744" s="16"/>
      <c r="C3744"/>
    </row>
    <row r="3745" spans="1:3">
      <c r="A3745" s="16"/>
      <c r="C3745"/>
    </row>
    <row r="3746" spans="1:3">
      <c r="A3746" s="16"/>
      <c r="C3746"/>
    </row>
    <row r="3747" spans="1:3">
      <c r="A3747" s="16"/>
      <c r="C3747"/>
    </row>
    <row r="3748" spans="1:3">
      <c r="A3748" s="16"/>
      <c r="C3748"/>
    </row>
    <row r="3749" spans="1:3">
      <c r="A3749" s="16"/>
      <c r="C3749"/>
    </row>
    <row r="3750" spans="1:3">
      <c r="A3750" s="16"/>
      <c r="C3750"/>
    </row>
    <row r="3751" spans="1:3">
      <c r="A3751" s="16"/>
      <c r="C3751"/>
    </row>
    <row r="3752" spans="1:3">
      <c r="A3752" s="16"/>
      <c r="C3752"/>
    </row>
    <row r="3753" spans="1:3">
      <c r="A3753" s="16"/>
      <c r="C3753"/>
    </row>
    <row r="3754" spans="1:3">
      <c r="A3754" s="16"/>
      <c r="C3754"/>
    </row>
    <row r="3755" spans="1:3">
      <c r="A3755" s="16"/>
      <c r="C3755"/>
    </row>
    <row r="3756" spans="1:3">
      <c r="A3756" s="16"/>
      <c r="C3756"/>
    </row>
    <row r="3757" spans="1:3">
      <c r="A3757" s="16"/>
      <c r="C3757"/>
    </row>
    <row r="3758" spans="1:3">
      <c r="A3758" s="16"/>
      <c r="C3758"/>
    </row>
    <row r="3759" spans="1:3">
      <c r="A3759" s="16"/>
      <c r="C3759"/>
    </row>
    <row r="3760" spans="1:3">
      <c r="A3760" s="16"/>
      <c r="C3760"/>
    </row>
    <row r="3761" spans="1:3">
      <c r="A3761" s="16"/>
      <c r="C3761"/>
    </row>
    <row r="3762" spans="1:3">
      <c r="A3762" s="16"/>
      <c r="C3762"/>
    </row>
    <row r="3763" spans="1:3">
      <c r="A3763" s="16"/>
      <c r="C3763"/>
    </row>
    <row r="3764" spans="1:3">
      <c r="A3764" s="16"/>
      <c r="C3764"/>
    </row>
    <row r="3765" spans="1:3">
      <c r="A3765" s="16"/>
      <c r="C3765"/>
    </row>
    <row r="3766" spans="1:3">
      <c r="A3766" s="16"/>
      <c r="C3766"/>
    </row>
    <row r="3767" spans="1:3">
      <c r="A3767" s="16"/>
      <c r="C3767"/>
    </row>
    <row r="3768" spans="1:3">
      <c r="A3768" s="16"/>
      <c r="C3768"/>
    </row>
    <row r="3769" spans="1:3">
      <c r="A3769" s="16"/>
      <c r="C3769"/>
    </row>
    <row r="3770" spans="1:3">
      <c r="A3770" s="16"/>
      <c r="C3770"/>
    </row>
    <row r="3771" spans="1:3">
      <c r="A3771" s="16"/>
      <c r="C3771"/>
    </row>
    <row r="3772" spans="1:3">
      <c r="A3772" s="16"/>
      <c r="C3772"/>
    </row>
    <row r="3773" spans="1:3">
      <c r="A3773" s="16"/>
      <c r="C3773"/>
    </row>
    <row r="3774" spans="1:3">
      <c r="A3774" s="16"/>
      <c r="C3774"/>
    </row>
    <row r="3775" spans="1:3">
      <c r="A3775" s="16"/>
      <c r="C3775"/>
    </row>
    <row r="3776" spans="1:3">
      <c r="A3776" s="16"/>
      <c r="C3776"/>
    </row>
    <row r="3777" spans="1:3">
      <c r="A3777" s="16"/>
      <c r="C3777"/>
    </row>
    <row r="3778" spans="1:3">
      <c r="A3778" s="16"/>
      <c r="C3778"/>
    </row>
    <row r="3779" spans="1:3">
      <c r="A3779" s="16"/>
      <c r="C3779"/>
    </row>
    <row r="3780" spans="1:3">
      <c r="A3780" s="16"/>
      <c r="C3780"/>
    </row>
    <row r="3781" spans="1:3">
      <c r="A3781" s="16"/>
      <c r="C3781"/>
    </row>
    <row r="3782" spans="1:3">
      <c r="A3782" s="16"/>
      <c r="C3782"/>
    </row>
    <row r="3783" spans="1:3">
      <c r="A3783" s="16"/>
      <c r="C3783"/>
    </row>
    <row r="3784" spans="1:3">
      <c r="A3784" s="16"/>
      <c r="C3784"/>
    </row>
    <row r="3785" spans="1:3">
      <c r="A3785" s="16"/>
      <c r="C3785"/>
    </row>
    <row r="3786" spans="1:3">
      <c r="A3786" s="16"/>
      <c r="C3786"/>
    </row>
    <row r="3787" spans="1:3">
      <c r="A3787" s="16"/>
      <c r="C3787"/>
    </row>
    <row r="3788" spans="1:3">
      <c r="A3788" s="16"/>
      <c r="C3788"/>
    </row>
    <row r="3789" spans="1:3">
      <c r="A3789" s="16"/>
      <c r="C3789"/>
    </row>
    <row r="3790" spans="1:3">
      <c r="A3790" s="16"/>
      <c r="C3790"/>
    </row>
    <row r="3791" spans="1:3">
      <c r="A3791" s="16"/>
      <c r="C3791"/>
    </row>
    <row r="3792" spans="1:3">
      <c r="A3792" s="16"/>
      <c r="C3792"/>
    </row>
    <row r="3793" spans="1:3">
      <c r="A3793" s="16"/>
      <c r="C3793"/>
    </row>
    <row r="3794" spans="1:3">
      <c r="A3794" s="16"/>
      <c r="C3794"/>
    </row>
    <row r="3795" spans="1:3">
      <c r="A3795" s="16"/>
      <c r="C3795"/>
    </row>
    <row r="3796" spans="1:3">
      <c r="A3796" s="16"/>
      <c r="C3796"/>
    </row>
    <row r="3797" spans="1:3">
      <c r="A3797" s="16"/>
      <c r="C3797"/>
    </row>
    <row r="3798" spans="1:3">
      <c r="A3798" s="16"/>
      <c r="C3798"/>
    </row>
    <row r="3799" spans="1:3">
      <c r="A3799" s="16"/>
      <c r="C3799"/>
    </row>
    <row r="3800" spans="1:3">
      <c r="A3800" s="16"/>
      <c r="C3800"/>
    </row>
    <row r="3801" spans="1:3">
      <c r="A3801" s="16"/>
      <c r="C3801"/>
    </row>
    <row r="3802" spans="1:3">
      <c r="A3802" s="16"/>
      <c r="C3802"/>
    </row>
    <row r="3803" spans="1:3">
      <c r="A3803" s="16"/>
      <c r="C3803"/>
    </row>
    <row r="3804" spans="1:3">
      <c r="A3804" s="16"/>
      <c r="C3804"/>
    </row>
    <row r="3805" spans="1:3">
      <c r="A3805" s="16"/>
      <c r="C3805"/>
    </row>
    <row r="3806" spans="1:3">
      <c r="A3806" s="16"/>
      <c r="C3806"/>
    </row>
    <row r="3807" spans="1:3">
      <c r="A3807" s="16"/>
      <c r="C3807"/>
    </row>
    <row r="3808" spans="1:3">
      <c r="A3808" s="16"/>
      <c r="C3808"/>
    </row>
    <row r="3809" spans="1:3">
      <c r="A3809" s="16"/>
      <c r="C3809"/>
    </row>
    <row r="3810" spans="1:3">
      <c r="A3810" s="16"/>
      <c r="C3810"/>
    </row>
    <row r="3811" spans="1:3">
      <c r="A3811" s="16"/>
      <c r="C3811"/>
    </row>
    <row r="3812" spans="1:3">
      <c r="A3812" s="16"/>
      <c r="C3812"/>
    </row>
    <row r="3813" spans="1:3">
      <c r="A3813" s="16"/>
      <c r="C3813"/>
    </row>
    <row r="3814" spans="1:3">
      <c r="A3814" s="16"/>
      <c r="C3814"/>
    </row>
    <row r="3815" spans="1:3">
      <c r="A3815" s="16"/>
      <c r="C3815"/>
    </row>
    <row r="3816" spans="1:3">
      <c r="A3816" s="16"/>
      <c r="C3816"/>
    </row>
    <row r="3817" spans="1:3">
      <c r="A3817" s="16"/>
      <c r="C3817"/>
    </row>
    <row r="3818" spans="1:3">
      <c r="A3818" s="16"/>
      <c r="C3818"/>
    </row>
    <row r="3819" spans="1:3">
      <c r="A3819" s="16"/>
      <c r="C3819"/>
    </row>
    <row r="3820" spans="1:3">
      <c r="A3820" s="16"/>
      <c r="C3820"/>
    </row>
    <row r="3821" spans="1:3">
      <c r="A3821" s="16"/>
      <c r="C3821"/>
    </row>
    <row r="3822" spans="1:3">
      <c r="A3822" s="16"/>
      <c r="C3822"/>
    </row>
    <row r="3823" spans="1:3">
      <c r="A3823" s="16"/>
      <c r="C3823"/>
    </row>
    <row r="3824" spans="1:3">
      <c r="A3824" s="16"/>
      <c r="C3824"/>
    </row>
    <row r="3825" spans="1:3">
      <c r="A3825" s="16"/>
      <c r="C3825"/>
    </row>
    <row r="3826" spans="1:3">
      <c r="A3826" s="16"/>
      <c r="C3826"/>
    </row>
    <row r="3827" spans="1:3">
      <c r="A3827" s="16"/>
      <c r="C3827"/>
    </row>
    <row r="3828" spans="1:3">
      <c r="A3828" s="16"/>
      <c r="C3828"/>
    </row>
    <row r="3829" spans="1:3">
      <c r="A3829" s="16"/>
      <c r="C3829"/>
    </row>
    <row r="3830" spans="1:3">
      <c r="A3830" s="16"/>
      <c r="C3830"/>
    </row>
    <row r="3831" spans="1:3">
      <c r="A3831" s="16"/>
      <c r="C3831"/>
    </row>
    <row r="3832" spans="1:3">
      <c r="A3832" s="16"/>
      <c r="C3832"/>
    </row>
    <row r="3833" spans="1:3">
      <c r="A3833" s="16"/>
      <c r="C3833"/>
    </row>
    <row r="3834" spans="1:3">
      <c r="A3834" s="16"/>
      <c r="C3834"/>
    </row>
    <row r="3835" spans="1:3">
      <c r="A3835" s="16"/>
      <c r="C3835"/>
    </row>
    <row r="3836" spans="1:3">
      <c r="A3836" s="16"/>
      <c r="C3836"/>
    </row>
    <row r="3837" spans="1:3">
      <c r="A3837" s="16"/>
      <c r="C3837"/>
    </row>
    <row r="3838" spans="1:3">
      <c r="A3838" s="16"/>
      <c r="C3838"/>
    </row>
    <row r="3839" spans="1:3">
      <c r="A3839" s="16"/>
      <c r="C3839"/>
    </row>
    <row r="3840" spans="1:3">
      <c r="A3840" s="16"/>
      <c r="C3840"/>
    </row>
    <row r="3841" spans="1:3">
      <c r="A3841" s="16"/>
      <c r="C3841"/>
    </row>
    <row r="3842" spans="1:3">
      <c r="A3842" s="16"/>
      <c r="C3842"/>
    </row>
    <row r="3843" spans="1:3">
      <c r="A3843" s="16"/>
      <c r="C3843"/>
    </row>
    <row r="3844" spans="1:3">
      <c r="A3844" s="16"/>
      <c r="C3844"/>
    </row>
    <row r="3845" spans="1:3">
      <c r="A3845" s="16"/>
      <c r="C3845"/>
    </row>
    <row r="3846" spans="1:3">
      <c r="A3846" s="16"/>
      <c r="C3846"/>
    </row>
    <row r="3847" spans="1:3">
      <c r="A3847" s="16"/>
      <c r="C3847"/>
    </row>
    <row r="3848" spans="1:3">
      <c r="A3848" s="16"/>
      <c r="C3848"/>
    </row>
    <row r="3849" spans="1:3">
      <c r="A3849" s="16"/>
      <c r="C3849"/>
    </row>
    <row r="3850" spans="1:3">
      <c r="A3850" s="16"/>
      <c r="C3850"/>
    </row>
    <row r="3851" spans="1:3">
      <c r="A3851" s="16"/>
      <c r="C3851"/>
    </row>
    <row r="3852" spans="1:3">
      <c r="A3852" s="16"/>
      <c r="C3852"/>
    </row>
    <row r="3853" spans="1:3">
      <c r="A3853" s="16"/>
      <c r="C3853"/>
    </row>
    <row r="3854" spans="1:3">
      <c r="A3854" s="16"/>
      <c r="C3854"/>
    </row>
    <row r="3855" spans="1:3">
      <c r="A3855" s="16"/>
      <c r="C3855"/>
    </row>
    <row r="3856" spans="1:3">
      <c r="A3856" s="16"/>
      <c r="C3856"/>
    </row>
    <row r="3857" spans="1:3">
      <c r="A3857" s="16"/>
      <c r="C3857"/>
    </row>
    <row r="3858" spans="1:3">
      <c r="A3858" s="16"/>
      <c r="C3858"/>
    </row>
    <row r="3859" spans="1:3">
      <c r="A3859" s="16"/>
      <c r="C3859"/>
    </row>
    <row r="3860" spans="1:3">
      <c r="A3860" s="16"/>
      <c r="C3860"/>
    </row>
    <row r="3861" spans="1:3">
      <c r="A3861" s="16"/>
      <c r="C3861"/>
    </row>
    <row r="3862" spans="1:3">
      <c r="A3862" s="16"/>
      <c r="C3862"/>
    </row>
    <row r="3863" spans="1:3">
      <c r="A3863" s="16"/>
      <c r="C3863"/>
    </row>
    <row r="3864" spans="1:3">
      <c r="A3864" s="16"/>
      <c r="C3864"/>
    </row>
    <row r="3865" spans="1:3">
      <c r="A3865" s="16"/>
      <c r="C3865"/>
    </row>
    <row r="3866" spans="1:3">
      <c r="A3866" s="16"/>
      <c r="C3866"/>
    </row>
    <row r="3867" spans="1:3">
      <c r="A3867" s="16"/>
      <c r="C3867"/>
    </row>
    <row r="3868" spans="1:3">
      <c r="A3868" s="16"/>
      <c r="C3868"/>
    </row>
    <row r="3869" spans="1:3">
      <c r="A3869" s="16"/>
      <c r="C3869"/>
    </row>
    <row r="3870" spans="1:3">
      <c r="A3870" s="16"/>
      <c r="C3870"/>
    </row>
    <row r="3871" spans="1:3">
      <c r="A3871" s="16"/>
      <c r="C3871"/>
    </row>
    <row r="3872" spans="1:3">
      <c r="A3872" s="16"/>
      <c r="C3872"/>
    </row>
    <row r="3873" spans="1:3">
      <c r="A3873" s="16"/>
      <c r="C3873"/>
    </row>
    <row r="3874" spans="1:3">
      <c r="A3874" s="16"/>
      <c r="C3874"/>
    </row>
    <row r="3875" spans="1:3">
      <c r="A3875" s="16"/>
      <c r="C3875"/>
    </row>
    <row r="3876" spans="1:3">
      <c r="A3876" s="16"/>
      <c r="C3876"/>
    </row>
    <row r="3877" spans="1:3">
      <c r="A3877" s="16"/>
      <c r="C3877"/>
    </row>
    <row r="3878" spans="1:3">
      <c r="A3878" s="16"/>
      <c r="C3878"/>
    </row>
    <row r="3879" spans="1:3">
      <c r="A3879" s="16"/>
      <c r="C3879"/>
    </row>
    <row r="3880" spans="1:3">
      <c r="A3880" s="16"/>
      <c r="C3880"/>
    </row>
    <row r="3881" spans="1:3">
      <c r="A3881" s="16"/>
      <c r="C3881"/>
    </row>
    <row r="3882" spans="1:3">
      <c r="A3882" s="16"/>
      <c r="C3882"/>
    </row>
    <row r="3883" spans="1:3">
      <c r="A3883" s="16"/>
      <c r="C3883"/>
    </row>
    <row r="3884" spans="1:3">
      <c r="A3884" s="16"/>
      <c r="C3884"/>
    </row>
    <row r="3885" spans="1:3">
      <c r="A3885" s="16"/>
      <c r="C3885"/>
    </row>
    <row r="3886" spans="1:3">
      <c r="A3886" s="16"/>
      <c r="C3886"/>
    </row>
    <row r="3887" spans="1:3">
      <c r="A3887" s="16"/>
      <c r="C3887"/>
    </row>
    <row r="3888" spans="1:3">
      <c r="A3888" s="16"/>
      <c r="C3888"/>
    </row>
    <row r="3889" spans="1:3">
      <c r="A3889" s="16"/>
      <c r="C3889"/>
    </row>
    <row r="3890" spans="1:3">
      <c r="A3890" s="16"/>
      <c r="C3890"/>
    </row>
    <row r="3891" spans="1:3">
      <c r="A3891" s="16"/>
      <c r="C3891"/>
    </row>
    <row r="3892" spans="1:3">
      <c r="A3892" s="16"/>
      <c r="C3892"/>
    </row>
    <row r="3893" spans="1:3">
      <c r="A3893" s="16"/>
      <c r="C3893"/>
    </row>
    <row r="3894" spans="1:3">
      <c r="A3894" s="16"/>
      <c r="C3894"/>
    </row>
    <row r="3895" spans="1:3">
      <c r="A3895" s="16"/>
      <c r="C3895"/>
    </row>
    <row r="3896" spans="1:3">
      <c r="A3896" s="16"/>
      <c r="C3896"/>
    </row>
    <row r="3897" spans="1:3">
      <c r="A3897" s="16"/>
      <c r="C3897"/>
    </row>
    <row r="3898" spans="1:3">
      <c r="A3898" s="16"/>
      <c r="C3898"/>
    </row>
    <row r="3899" spans="1:3">
      <c r="A3899" s="16"/>
      <c r="C3899"/>
    </row>
    <row r="3900" spans="1:3">
      <c r="A3900" s="16"/>
      <c r="C3900"/>
    </row>
    <row r="3901" spans="1:3">
      <c r="A3901" s="16"/>
      <c r="C3901"/>
    </row>
    <row r="3902" spans="1:3">
      <c r="A3902" s="16"/>
      <c r="C3902"/>
    </row>
    <row r="3903" spans="1:3">
      <c r="A3903" s="16"/>
      <c r="C3903"/>
    </row>
    <row r="3904" spans="1:3">
      <c r="A3904" s="16"/>
      <c r="C3904"/>
    </row>
    <row r="3905" spans="1:3">
      <c r="A3905" s="16"/>
      <c r="C3905"/>
    </row>
    <row r="3906" spans="1:3">
      <c r="A3906" s="16"/>
      <c r="C3906"/>
    </row>
    <row r="3907" spans="1:3">
      <c r="A3907" s="16"/>
      <c r="C3907"/>
    </row>
    <row r="3908" spans="1:3">
      <c r="A3908" s="16"/>
      <c r="C3908"/>
    </row>
    <row r="3909" spans="1:3">
      <c r="A3909" s="16"/>
      <c r="C3909"/>
    </row>
    <row r="3910" spans="1:3">
      <c r="A3910" s="16"/>
      <c r="C3910"/>
    </row>
    <row r="3911" spans="1:3">
      <c r="A3911" s="16"/>
      <c r="C3911"/>
    </row>
    <row r="3912" spans="1:3">
      <c r="A3912" s="16"/>
      <c r="C3912"/>
    </row>
    <row r="3913" spans="1:3">
      <c r="A3913" s="16"/>
      <c r="C3913"/>
    </row>
    <row r="3914" spans="1:3">
      <c r="A3914" s="16"/>
      <c r="C3914"/>
    </row>
    <row r="3915" spans="1:3">
      <c r="A3915" s="16"/>
      <c r="C3915"/>
    </row>
    <row r="3916" spans="1:3">
      <c r="A3916" s="16"/>
      <c r="C3916"/>
    </row>
    <row r="3917" spans="1:3">
      <c r="A3917" s="16"/>
      <c r="C3917"/>
    </row>
    <row r="3918" spans="1:3">
      <c r="A3918" s="16"/>
      <c r="C3918"/>
    </row>
    <row r="3919" spans="1:3">
      <c r="A3919" s="16"/>
      <c r="C3919"/>
    </row>
    <row r="3920" spans="1:3">
      <c r="A3920" s="16"/>
      <c r="C3920"/>
    </row>
    <row r="3921" spans="1:3">
      <c r="A3921" s="16"/>
      <c r="C3921"/>
    </row>
    <row r="3922" spans="1:3">
      <c r="A3922" s="16"/>
      <c r="C3922"/>
    </row>
    <row r="3923" spans="1:3">
      <c r="A3923" s="16"/>
      <c r="C3923"/>
    </row>
    <row r="3924" spans="1:3">
      <c r="A3924" s="16"/>
      <c r="C3924"/>
    </row>
    <row r="3925" spans="1:3">
      <c r="A3925" s="16"/>
      <c r="C3925"/>
    </row>
    <row r="3926" spans="1:3">
      <c r="A3926" s="16"/>
      <c r="C3926"/>
    </row>
    <row r="3927" spans="1:3">
      <c r="A3927" s="16"/>
      <c r="C3927"/>
    </row>
    <row r="3928" spans="1:3">
      <c r="A3928" s="16"/>
      <c r="C3928"/>
    </row>
    <row r="3929" spans="1:3">
      <c r="A3929" s="16"/>
      <c r="C3929"/>
    </row>
    <row r="3930" spans="1:3">
      <c r="A3930" s="16"/>
      <c r="C3930"/>
    </row>
    <row r="3931" spans="1:3">
      <c r="A3931" s="16"/>
      <c r="C3931"/>
    </row>
    <row r="3932" spans="1:3">
      <c r="A3932" s="16"/>
      <c r="C3932"/>
    </row>
    <row r="3933" spans="1:3">
      <c r="A3933" s="16"/>
      <c r="C3933"/>
    </row>
    <row r="3934" spans="1:3">
      <c r="A3934" s="16"/>
      <c r="C3934"/>
    </row>
    <row r="3935" spans="1:3">
      <c r="A3935" s="16"/>
      <c r="C3935"/>
    </row>
    <row r="3936" spans="1:3">
      <c r="A3936" s="16"/>
      <c r="C3936"/>
    </row>
    <row r="3937" spans="1:3">
      <c r="A3937" s="16"/>
      <c r="C3937"/>
    </row>
    <row r="3938" spans="1:3">
      <c r="A3938" s="16"/>
      <c r="C3938"/>
    </row>
    <row r="3939" spans="1:3">
      <c r="A3939" s="16"/>
      <c r="C3939"/>
    </row>
    <row r="3940" spans="1:3">
      <c r="A3940" s="16"/>
      <c r="C3940"/>
    </row>
    <row r="3941" spans="1:3">
      <c r="A3941" s="16"/>
      <c r="C3941"/>
    </row>
    <row r="3942" spans="1:3">
      <c r="A3942" s="16"/>
      <c r="C3942"/>
    </row>
    <row r="3943" spans="1:3">
      <c r="A3943" s="16"/>
      <c r="C3943"/>
    </row>
    <row r="3944" spans="1:3">
      <c r="A3944" s="16"/>
      <c r="C3944"/>
    </row>
    <row r="3945" spans="1:3">
      <c r="A3945" s="16"/>
      <c r="C3945"/>
    </row>
    <row r="3946" spans="1:3">
      <c r="A3946" s="16"/>
      <c r="C3946"/>
    </row>
    <row r="3947" spans="1:3">
      <c r="A3947" s="16"/>
      <c r="C3947"/>
    </row>
    <row r="3948" spans="1:3">
      <c r="A3948" s="16"/>
      <c r="C3948"/>
    </row>
    <row r="3949" spans="1:3">
      <c r="A3949" s="16"/>
      <c r="C3949"/>
    </row>
    <row r="3950" spans="1:3">
      <c r="A3950" s="16"/>
      <c r="C3950"/>
    </row>
    <row r="3951" spans="1:3">
      <c r="A3951" s="16"/>
      <c r="C3951"/>
    </row>
    <row r="3952" spans="1:3">
      <c r="A3952" s="16"/>
      <c r="C3952"/>
    </row>
    <row r="3953" spans="1:3">
      <c r="A3953" s="16"/>
      <c r="C3953"/>
    </row>
    <row r="3954" spans="1:3">
      <c r="A3954" s="16"/>
      <c r="C3954"/>
    </row>
    <row r="3955" spans="1:3">
      <c r="A3955" s="16"/>
      <c r="C3955"/>
    </row>
    <row r="3956" spans="1:3">
      <c r="A3956" s="16"/>
      <c r="C3956"/>
    </row>
    <row r="3957" spans="1:3">
      <c r="A3957" s="16"/>
      <c r="C3957"/>
    </row>
    <row r="3958" spans="1:3">
      <c r="A3958" s="16"/>
      <c r="C3958"/>
    </row>
    <row r="3959" spans="1:3">
      <c r="A3959" s="16"/>
      <c r="C3959"/>
    </row>
    <row r="3960" spans="1:3">
      <c r="A3960" s="16"/>
      <c r="C3960"/>
    </row>
    <row r="3961" spans="1:3">
      <c r="A3961" s="16"/>
      <c r="C3961"/>
    </row>
    <row r="3962" spans="1:3">
      <c r="A3962" s="16"/>
      <c r="C3962"/>
    </row>
    <row r="3963" spans="1:3">
      <c r="A3963" s="16"/>
      <c r="C3963"/>
    </row>
    <row r="3964" spans="1:3">
      <c r="A3964" s="16"/>
      <c r="C3964"/>
    </row>
    <row r="3965" spans="1:3">
      <c r="A3965" s="16"/>
      <c r="C3965"/>
    </row>
    <row r="3966" spans="1:3">
      <c r="A3966" s="16"/>
      <c r="C3966"/>
    </row>
    <row r="3967" spans="1:3">
      <c r="A3967" s="16"/>
      <c r="C3967"/>
    </row>
    <row r="3968" spans="1:3">
      <c r="A3968" s="16"/>
      <c r="C3968"/>
    </row>
    <row r="3969" spans="1:3">
      <c r="A3969" s="16"/>
      <c r="C3969"/>
    </row>
    <row r="3970" spans="1:3">
      <c r="A3970" s="16"/>
      <c r="C3970"/>
    </row>
    <row r="3971" spans="1:3">
      <c r="A3971" s="16"/>
      <c r="C3971"/>
    </row>
    <row r="3972" spans="1:3">
      <c r="A3972" s="16"/>
      <c r="C3972"/>
    </row>
    <row r="3973" spans="1:3">
      <c r="A3973" s="16"/>
      <c r="C3973"/>
    </row>
    <row r="3974" spans="1:3">
      <c r="A3974" s="16"/>
      <c r="C3974"/>
    </row>
    <row r="3975" spans="1:3">
      <c r="A3975" s="16"/>
      <c r="C3975"/>
    </row>
    <row r="3976" spans="1:3">
      <c r="A3976" s="16"/>
      <c r="C3976"/>
    </row>
    <row r="3977" spans="1:3">
      <c r="A3977" s="16"/>
      <c r="C3977"/>
    </row>
    <row r="3978" spans="1:3">
      <c r="A3978" s="16"/>
      <c r="C3978"/>
    </row>
    <row r="3979" spans="1:3">
      <c r="A3979" s="16"/>
      <c r="C3979"/>
    </row>
    <row r="3980" spans="1:3">
      <c r="A3980" s="16"/>
      <c r="C3980"/>
    </row>
    <row r="3981" spans="1:3">
      <c r="A3981" s="16"/>
      <c r="C3981"/>
    </row>
    <row r="3982" spans="1:3">
      <c r="A3982" s="16"/>
      <c r="C3982"/>
    </row>
    <row r="3983" spans="1:3">
      <c r="A3983" s="16"/>
      <c r="C3983"/>
    </row>
    <row r="3984" spans="1:3">
      <c r="A3984" s="16"/>
      <c r="C3984"/>
    </row>
    <row r="3985" spans="1:3">
      <c r="A3985" s="16"/>
      <c r="C3985"/>
    </row>
    <row r="3986" spans="1:3">
      <c r="A3986" s="16"/>
      <c r="C3986"/>
    </row>
    <row r="3987" spans="1:3">
      <c r="A3987" s="16"/>
      <c r="C3987"/>
    </row>
    <row r="3988" spans="1:3">
      <c r="A3988" s="16"/>
      <c r="C3988"/>
    </row>
    <row r="3989" spans="1:3">
      <c r="A3989" s="16"/>
      <c r="C3989"/>
    </row>
    <row r="3990" spans="1:3">
      <c r="A3990" s="16"/>
      <c r="C3990"/>
    </row>
    <row r="3991" spans="1:3">
      <c r="A3991" s="16"/>
      <c r="C3991"/>
    </row>
    <row r="3992" spans="1:3">
      <c r="A3992" s="16"/>
      <c r="C3992"/>
    </row>
    <row r="3993" spans="1:3">
      <c r="A3993" s="16"/>
      <c r="C3993"/>
    </row>
    <row r="3994" spans="1:3">
      <c r="A3994" s="16"/>
      <c r="C3994"/>
    </row>
    <row r="3995" spans="1:3">
      <c r="A3995" s="16"/>
      <c r="C3995"/>
    </row>
    <row r="3996" spans="1:3">
      <c r="A3996" s="16"/>
      <c r="C3996"/>
    </row>
    <row r="3997" spans="1:3">
      <c r="A3997" s="16"/>
      <c r="C3997"/>
    </row>
    <row r="3998" spans="1:3">
      <c r="A3998" s="16"/>
      <c r="C3998"/>
    </row>
    <row r="3999" spans="1:3">
      <c r="A3999" s="16"/>
      <c r="C3999"/>
    </row>
    <row r="4000" spans="1:3">
      <c r="A4000" s="16"/>
      <c r="C4000"/>
    </row>
    <row r="4001" spans="1:3">
      <c r="A4001" s="16"/>
      <c r="C4001"/>
    </row>
    <row r="4002" spans="1:3">
      <c r="A4002" s="16"/>
      <c r="C4002"/>
    </row>
    <row r="4003" spans="1:3">
      <c r="A4003" s="16"/>
      <c r="C4003"/>
    </row>
    <row r="4004" spans="1:3">
      <c r="A4004" s="16"/>
      <c r="C4004"/>
    </row>
    <row r="4005" spans="1:3">
      <c r="A4005" s="16"/>
      <c r="C4005"/>
    </row>
    <row r="4006" spans="1:3">
      <c r="A4006" s="16"/>
      <c r="C4006"/>
    </row>
    <row r="4007" spans="1:3">
      <c r="A4007" s="16"/>
      <c r="C4007"/>
    </row>
    <row r="4008" spans="1:3">
      <c r="A4008" s="16"/>
      <c r="C4008"/>
    </row>
    <row r="4009" spans="1:3">
      <c r="A4009" s="16"/>
      <c r="C4009"/>
    </row>
    <row r="4010" spans="1:3">
      <c r="A4010" s="16"/>
      <c r="C4010"/>
    </row>
    <row r="4011" spans="1:3">
      <c r="A4011" s="16"/>
      <c r="C4011"/>
    </row>
    <row r="4012" spans="1:3">
      <c r="A4012" s="16"/>
      <c r="C4012"/>
    </row>
    <row r="4013" spans="1:3">
      <c r="A4013" s="16"/>
      <c r="C4013"/>
    </row>
    <row r="4014" spans="1:3">
      <c r="A4014" s="16"/>
      <c r="C4014"/>
    </row>
    <row r="4015" spans="1:3">
      <c r="A4015" s="16"/>
      <c r="C4015"/>
    </row>
    <row r="4016" spans="1:3">
      <c r="A4016" s="16"/>
      <c r="C4016"/>
    </row>
    <row r="4017" spans="1:3">
      <c r="A4017" s="16"/>
      <c r="C4017"/>
    </row>
    <row r="4018" spans="1:3">
      <c r="A4018" s="16"/>
      <c r="C4018"/>
    </row>
    <row r="4019" spans="1:3">
      <c r="A4019" s="16"/>
      <c r="C4019"/>
    </row>
    <row r="4020" spans="1:3">
      <c r="A4020" s="16"/>
      <c r="C4020"/>
    </row>
    <row r="4021" spans="1:3">
      <c r="A4021" s="16"/>
      <c r="C4021"/>
    </row>
    <row r="4022" spans="1:3">
      <c r="A4022" s="16"/>
      <c r="C4022"/>
    </row>
    <row r="4023" spans="1:3">
      <c r="A4023" s="16"/>
      <c r="C4023"/>
    </row>
    <row r="4024" spans="1:3">
      <c r="A4024" s="16"/>
      <c r="C4024"/>
    </row>
    <row r="4025" spans="1:3">
      <c r="A4025" s="16"/>
      <c r="C4025"/>
    </row>
    <row r="4026" spans="1:3">
      <c r="A4026" s="16"/>
      <c r="C4026"/>
    </row>
    <row r="4027" spans="1:3">
      <c r="A4027" s="16"/>
      <c r="C4027"/>
    </row>
    <row r="4028" spans="1:3">
      <c r="A4028" s="16"/>
      <c r="C4028"/>
    </row>
    <row r="4029" spans="1:3">
      <c r="A4029" s="16"/>
      <c r="C4029"/>
    </row>
    <row r="4030" spans="1:3">
      <c r="A4030" s="16"/>
      <c r="C4030"/>
    </row>
    <row r="4031" spans="1:3">
      <c r="A4031" s="16"/>
      <c r="C4031"/>
    </row>
    <row r="4032" spans="1:3">
      <c r="A4032" s="16"/>
      <c r="C4032"/>
    </row>
    <row r="4033" spans="1:3">
      <c r="A4033" s="16"/>
      <c r="C4033"/>
    </row>
    <row r="4034" spans="1:3">
      <c r="A4034" s="16"/>
      <c r="C4034"/>
    </row>
    <row r="4035" spans="1:3">
      <c r="A4035" s="16"/>
      <c r="C4035"/>
    </row>
    <row r="4036" spans="1:3">
      <c r="A4036" s="16"/>
      <c r="C4036"/>
    </row>
    <row r="4037" spans="1:3">
      <c r="A4037" s="16"/>
      <c r="C4037"/>
    </row>
    <row r="4038" spans="1:3">
      <c r="A4038" s="16"/>
      <c r="C4038"/>
    </row>
    <row r="4039" spans="1:3">
      <c r="A4039" s="16"/>
      <c r="C4039"/>
    </row>
    <row r="4040" spans="1:3">
      <c r="A4040" s="16"/>
      <c r="C4040"/>
    </row>
    <row r="4041" spans="1:3">
      <c r="A4041" s="16"/>
      <c r="C4041"/>
    </row>
    <row r="4042" spans="1:3">
      <c r="A4042" s="16"/>
      <c r="C4042"/>
    </row>
    <row r="4043" spans="1:3">
      <c r="A4043" s="16"/>
      <c r="C4043"/>
    </row>
    <row r="4044" spans="1:3">
      <c r="A4044" s="16"/>
      <c r="C4044"/>
    </row>
    <row r="4045" spans="1:3">
      <c r="A4045" s="16"/>
      <c r="C4045"/>
    </row>
    <row r="4046" spans="1:3">
      <c r="A4046" s="16"/>
      <c r="C4046"/>
    </row>
    <row r="4047" spans="1:3">
      <c r="A4047" s="16"/>
      <c r="C4047"/>
    </row>
    <row r="4048" spans="1:3">
      <c r="A4048" s="16"/>
      <c r="C4048"/>
    </row>
    <row r="4049" spans="1:3">
      <c r="A4049" s="16"/>
      <c r="C4049"/>
    </row>
    <row r="4050" spans="1:3">
      <c r="A4050" s="16"/>
      <c r="C4050"/>
    </row>
    <row r="4051" spans="1:3">
      <c r="A4051" s="16"/>
      <c r="C4051"/>
    </row>
    <row r="4052" spans="1:3">
      <c r="A4052" s="16"/>
      <c r="C4052"/>
    </row>
    <row r="4053" spans="1:3">
      <c r="A4053" s="16"/>
      <c r="C4053"/>
    </row>
    <row r="4054" spans="1:3">
      <c r="A4054" s="16"/>
      <c r="C4054"/>
    </row>
    <row r="4055" spans="1:3">
      <c r="A4055" s="16"/>
      <c r="C4055"/>
    </row>
    <row r="4056" spans="1:3">
      <c r="A4056" s="16"/>
      <c r="C4056"/>
    </row>
    <row r="4057" spans="1:3">
      <c r="A4057" s="16"/>
      <c r="C4057"/>
    </row>
    <row r="4058" spans="1:3">
      <c r="A4058" s="16"/>
      <c r="C4058"/>
    </row>
    <row r="4059" spans="1:3">
      <c r="A4059" s="16"/>
      <c r="C4059"/>
    </row>
    <row r="4060" spans="1:3">
      <c r="A4060" s="16"/>
      <c r="C4060"/>
    </row>
    <row r="4061" spans="1:3">
      <c r="A4061" s="16"/>
      <c r="C4061"/>
    </row>
    <row r="4062" spans="1:3">
      <c r="A4062" s="16"/>
      <c r="C4062"/>
    </row>
    <row r="4063" spans="1:3">
      <c r="A4063" s="16"/>
      <c r="C4063"/>
    </row>
    <row r="4064" spans="1:3">
      <c r="A4064" s="16"/>
      <c r="C4064"/>
    </row>
    <row r="4065" spans="1:3">
      <c r="A4065" s="16"/>
      <c r="C4065"/>
    </row>
    <row r="4066" spans="1:3">
      <c r="A4066" s="16"/>
      <c r="C4066"/>
    </row>
    <row r="4067" spans="1:3">
      <c r="A4067" s="16"/>
      <c r="C4067"/>
    </row>
    <row r="4068" spans="1:3">
      <c r="A4068" s="16"/>
      <c r="C4068"/>
    </row>
    <row r="4069" spans="1:3">
      <c r="A4069" s="16"/>
      <c r="C4069"/>
    </row>
    <row r="4070" spans="1:3">
      <c r="A4070" s="16"/>
      <c r="C4070"/>
    </row>
    <row r="4071" spans="1:3">
      <c r="A4071" s="16"/>
      <c r="C4071"/>
    </row>
    <row r="4072" spans="1:3">
      <c r="A4072" s="16"/>
      <c r="C4072"/>
    </row>
    <row r="4073" spans="1:3">
      <c r="A4073" s="16"/>
      <c r="C4073"/>
    </row>
    <row r="4074" spans="1:3">
      <c r="A4074" s="16"/>
      <c r="C4074"/>
    </row>
    <row r="4075" spans="1:3">
      <c r="A4075" s="16"/>
      <c r="C4075"/>
    </row>
    <row r="4076" spans="1:3">
      <c r="A4076" s="16"/>
      <c r="C4076"/>
    </row>
    <row r="4077" spans="1:3">
      <c r="A4077" s="16"/>
      <c r="C4077"/>
    </row>
    <row r="4078" spans="1:3">
      <c r="A4078" s="16"/>
      <c r="C4078"/>
    </row>
    <row r="4079" spans="1:3">
      <c r="A4079" s="16"/>
      <c r="C4079"/>
    </row>
    <row r="4080" spans="1:3">
      <c r="A4080" s="16"/>
      <c r="C4080"/>
    </row>
    <row r="4081" spans="1:3">
      <c r="A4081" s="16"/>
      <c r="C4081"/>
    </row>
    <row r="4082" spans="1:3">
      <c r="A4082" s="16"/>
      <c r="C4082"/>
    </row>
    <row r="4083" spans="1:3">
      <c r="A4083" s="16"/>
      <c r="C4083"/>
    </row>
    <row r="4084" spans="1:3">
      <c r="A4084" s="16"/>
      <c r="C4084"/>
    </row>
    <row r="4085" spans="1:3">
      <c r="A4085" s="16"/>
      <c r="C4085"/>
    </row>
    <row r="4086" spans="1:3">
      <c r="A4086" s="16"/>
      <c r="C4086"/>
    </row>
    <row r="4087" spans="1:3">
      <c r="A4087" s="16"/>
      <c r="C4087"/>
    </row>
    <row r="4088" spans="1:3">
      <c r="A4088" s="16"/>
      <c r="C4088"/>
    </row>
    <row r="4089" spans="1:3">
      <c r="A4089" s="16"/>
      <c r="C4089"/>
    </row>
    <row r="4090" spans="1:3">
      <c r="A4090" s="16"/>
      <c r="C4090"/>
    </row>
    <row r="4091" spans="1:3">
      <c r="A4091" s="16"/>
      <c r="C4091"/>
    </row>
    <row r="4092" spans="1:3">
      <c r="A4092" s="16"/>
      <c r="C4092"/>
    </row>
    <row r="4093" spans="1:3">
      <c r="A4093" s="16"/>
      <c r="C4093"/>
    </row>
    <row r="4094" spans="1:3">
      <c r="A4094" s="16"/>
      <c r="C4094"/>
    </row>
    <row r="4095" spans="1:3">
      <c r="A4095" s="16"/>
      <c r="C4095"/>
    </row>
    <row r="4096" spans="1:3">
      <c r="A4096" s="16"/>
      <c r="C4096"/>
    </row>
    <row r="4097" spans="1:3">
      <c r="A4097" s="16"/>
      <c r="C4097"/>
    </row>
    <row r="4098" spans="1:3">
      <c r="A4098" s="16"/>
      <c r="C4098"/>
    </row>
    <row r="4099" spans="1:3">
      <c r="A4099" s="16"/>
      <c r="C4099"/>
    </row>
    <row r="4100" spans="1:3">
      <c r="A4100" s="16"/>
      <c r="C4100"/>
    </row>
    <row r="4101" spans="1:3">
      <c r="A4101" s="16"/>
      <c r="C4101"/>
    </row>
    <row r="4102" spans="1:3">
      <c r="A4102" s="16"/>
      <c r="C4102"/>
    </row>
    <row r="4103" spans="1:3">
      <c r="A4103" s="16"/>
      <c r="C4103"/>
    </row>
    <row r="4104" spans="1:3">
      <c r="A4104" s="16"/>
      <c r="C4104"/>
    </row>
    <row r="4105" spans="1:3">
      <c r="A4105" s="16"/>
      <c r="C4105"/>
    </row>
    <row r="4106" spans="1:3">
      <c r="A4106" s="16"/>
      <c r="C4106"/>
    </row>
    <row r="4107" spans="1:3">
      <c r="A4107" s="16"/>
      <c r="C4107"/>
    </row>
    <row r="4108" spans="1:3">
      <c r="A4108" s="16"/>
      <c r="C4108"/>
    </row>
    <row r="4109" spans="1:3">
      <c r="A4109" s="16"/>
      <c r="C4109"/>
    </row>
    <row r="4110" spans="1:3">
      <c r="A4110" s="16"/>
      <c r="C4110"/>
    </row>
    <row r="4111" spans="1:3">
      <c r="A4111" s="16"/>
      <c r="C4111"/>
    </row>
    <row r="4112" spans="1:3">
      <c r="A4112" s="16"/>
      <c r="C4112"/>
    </row>
    <row r="4113" spans="1:3">
      <c r="A4113" s="16"/>
      <c r="C4113"/>
    </row>
    <row r="4114" spans="1:3">
      <c r="A4114" s="16"/>
      <c r="C4114"/>
    </row>
    <row r="4115" spans="1:3">
      <c r="A4115" s="16"/>
      <c r="C4115"/>
    </row>
    <row r="4116" spans="1:3">
      <c r="A4116" s="16"/>
      <c r="C4116"/>
    </row>
    <row r="4117" spans="1:3">
      <c r="A4117" s="16"/>
      <c r="C4117"/>
    </row>
    <row r="4118" spans="1:3">
      <c r="A4118" s="16"/>
      <c r="C4118"/>
    </row>
    <row r="4119" spans="1:3">
      <c r="A4119" s="16"/>
      <c r="C4119"/>
    </row>
    <row r="4120" spans="1:3">
      <c r="A4120" s="16"/>
      <c r="C4120"/>
    </row>
    <row r="4121" spans="1:3">
      <c r="A4121" s="16"/>
      <c r="C4121"/>
    </row>
    <row r="4122" spans="1:3">
      <c r="A4122" s="16"/>
      <c r="C4122"/>
    </row>
    <row r="4123" spans="1:3">
      <c r="A4123" s="16"/>
      <c r="C4123"/>
    </row>
    <row r="4124" spans="1:3">
      <c r="A4124" s="16"/>
      <c r="C4124"/>
    </row>
    <row r="4125" spans="1:3">
      <c r="A4125" s="16"/>
      <c r="C4125"/>
    </row>
    <row r="4126" spans="1:3">
      <c r="A4126" s="16"/>
      <c r="C4126"/>
    </row>
    <row r="4127" spans="1:3">
      <c r="A4127" s="16"/>
      <c r="C4127"/>
    </row>
    <row r="4128" spans="1:3">
      <c r="A4128" s="16"/>
      <c r="C4128"/>
    </row>
    <row r="4129" spans="1:3">
      <c r="A4129" s="16"/>
      <c r="C4129"/>
    </row>
    <row r="4130" spans="1:3">
      <c r="A4130" s="16"/>
      <c r="C4130"/>
    </row>
    <row r="4131" spans="1:3">
      <c r="A4131" s="16"/>
      <c r="C4131"/>
    </row>
    <row r="4132" spans="1:3">
      <c r="A4132" s="16"/>
      <c r="C4132"/>
    </row>
    <row r="4133" spans="1:3">
      <c r="A4133" s="16"/>
      <c r="C4133"/>
    </row>
    <row r="4134" spans="1:3">
      <c r="A4134" s="16"/>
      <c r="C4134"/>
    </row>
    <row r="4135" spans="1:3">
      <c r="A4135" s="16"/>
      <c r="C4135"/>
    </row>
    <row r="4136" spans="1:3">
      <c r="A4136" s="16"/>
      <c r="C4136"/>
    </row>
    <row r="4137" spans="1:3">
      <c r="A4137" s="16"/>
      <c r="C4137"/>
    </row>
    <row r="4138" spans="1:3">
      <c r="A4138" s="16"/>
      <c r="C4138"/>
    </row>
    <row r="4139" spans="1:3">
      <c r="A4139" s="16"/>
      <c r="C4139"/>
    </row>
    <row r="4140" spans="1:3">
      <c r="A4140" s="16"/>
      <c r="C4140"/>
    </row>
    <row r="4141" spans="1:3">
      <c r="A4141" s="16"/>
      <c r="C4141"/>
    </row>
    <row r="4142" spans="1:3">
      <c r="A4142" s="16"/>
      <c r="C4142"/>
    </row>
    <row r="4143" spans="1:3">
      <c r="A4143" s="16"/>
      <c r="C4143"/>
    </row>
    <row r="4144" spans="1:3">
      <c r="A4144" s="16"/>
      <c r="C4144"/>
    </row>
    <row r="4145" spans="1:3">
      <c r="A4145" s="16"/>
      <c r="C4145"/>
    </row>
    <row r="4146" spans="1:3">
      <c r="A4146" s="16"/>
      <c r="C4146"/>
    </row>
    <row r="4147" spans="1:3">
      <c r="A4147" s="16"/>
      <c r="C4147"/>
    </row>
    <row r="4148" spans="1:3">
      <c r="A4148" s="16"/>
      <c r="C4148"/>
    </row>
    <row r="4149" spans="1:3">
      <c r="A4149" s="16"/>
      <c r="C4149"/>
    </row>
    <row r="4150" spans="1:3">
      <c r="A4150" s="16"/>
      <c r="C4150"/>
    </row>
    <row r="4151" spans="1:3">
      <c r="A4151" s="16"/>
      <c r="C4151"/>
    </row>
    <row r="4152" spans="1:3">
      <c r="A4152" s="16"/>
      <c r="C4152"/>
    </row>
    <row r="4153" spans="1:3">
      <c r="A4153" s="16"/>
      <c r="C4153"/>
    </row>
    <row r="4154" spans="1:3">
      <c r="A4154" s="16"/>
      <c r="C4154"/>
    </row>
    <row r="4155" spans="1:3">
      <c r="A4155" s="16"/>
      <c r="C4155"/>
    </row>
    <row r="4156" spans="1:3">
      <c r="A4156" s="16"/>
      <c r="C4156"/>
    </row>
    <row r="4157" spans="1:3">
      <c r="A4157" s="16"/>
      <c r="C4157"/>
    </row>
    <row r="4158" spans="1:3">
      <c r="A4158" s="16"/>
      <c r="C4158"/>
    </row>
    <row r="4159" spans="1:3">
      <c r="A4159" s="16"/>
      <c r="C4159"/>
    </row>
    <row r="4160" spans="1:3">
      <c r="A4160" s="16"/>
      <c r="C4160"/>
    </row>
    <row r="4161" spans="1:3">
      <c r="A4161" s="16"/>
      <c r="C4161"/>
    </row>
    <row r="4162" spans="1:3">
      <c r="A4162" s="16"/>
      <c r="C4162"/>
    </row>
    <row r="4163" spans="1:3">
      <c r="A4163" s="16"/>
      <c r="C4163"/>
    </row>
    <row r="4164" spans="1:3">
      <c r="A4164" s="16"/>
      <c r="C4164"/>
    </row>
    <row r="4165" spans="1:3">
      <c r="A4165" s="16"/>
      <c r="C4165"/>
    </row>
    <row r="4166" spans="1:3">
      <c r="A4166" s="16"/>
      <c r="C4166"/>
    </row>
    <row r="4167" spans="1:3">
      <c r="A4167" s="16"/>
      <c r="C4167"/>
    </row>
    <row r="4168" spans="1:3">
      <c r="A4168" s="16"/>
      <c r="C4168"/>
    </row>
    <row r="4169" spans="1:3">
      <c r="A4169" s="16"/>
      <c r="C4169"/>
    </row>
    <row r="4170" spans="1:3">
      <c r="A4170" s="16"/>
      <c r="C4170"/>
    </row>
    <row r="4171" spans="1:3">
      <c r="A4171" s="16"/>
      <c r="C4171"/>
    </row>
    <row r="4172" spans="1:3">
      <c r="A4172" s="16"/>
      <c r="C4172"/>
    </row>
    <row r="4173" spans="1:3">
      <c r="A4173" s="16"/>
      <c r="C4173"/>
    </row>
    <row r="4174" spans="1:3">
      <c r="A4174" s="16"/>
      <c r="C4174"/>
    </row>
    <row r="4175" spans="1:3">
      <c r="A4175" s="16"/>
      <c r="C4175"/>
    </row>
    <row r="4176" spans="1:3">
      <c r="A4176" s="16"/>
      <c r="C4176"/>
    </row>
    <row r="4177" spans="1:3">
      <c r="A4177" s="16"/>
      <c r="C4177"/>
    </row>
    <row r="4178" spans="1:3">
      <c r="A4178" s="16"/>
      <c r="C4178"/>
    </row>
    <row r="4179" spans="1:3">
      <c r="A4179" s="16"/>
      <c r="C4179"/>
    </row>
    <row r="4180" spans="1:3">
      <c r="A4180" s="16"/>
      <c r="C4180"/>
    </row>
    <row r="4181" spans="1:3">
      <c r="A4181" s="16"/>
      <c r="C4181"/>
    </row>
    <row r="4182" spans="1:3">
      <c r="A4182" s="16"/>
      <c r="C4182"/>
    </row>
    <row r="4183" spans="1:3">
      <c r="A4183" s="16"/>
      <c r="C4183"/>
    </row>
    <row r="4184" spans="1:3">
      <c r="A4184" s="16"/>
      <c r="C4184"/>
    </row>
    <row r="4185" spans="1:3">
      <c r="A4185" s="16"/>
      <c r="C4185"/>
    </row>
    <row r="4186" spans="1:3">
      <c r="A4186" s="16"/>
      <c r="C4186"/>
    </row>
    <row r="4187" spans="1:3">
      <c r="A4187" s="16"/>
      <c r="C4187"/>
    </row>
    <row r="4188" spans="1:3">
      <c r="A4188" s="16"/>
      <c r="C4188"/>
    </row>
    <row r="4189" spans="1:3">
      <c r="A4189" s="16"/>
      <c r="C4189"/>
    </row>
    <row r="4190" spans="1:3">
      <c r="A4190" s="16"/>
      <c r="C4190"/>
    </row>
    <row r="4191" spans="1:3">
      <c r="A4191" s="16"/>
      <c r="C4191"/>
    </row>
    <row r="4192" spans="1:3">
      <c r="A4192" s="16"/>
      <c r="C4192"/>
    </row>
    <row r="4193" spans="1:3">
      <c r="A4193" s="16"/>
      <c r="C4193"/>
    </row>
    <row r="4194" spans="1:3">
      <c r="A4194" s="16"/>
      <c r="C4194"/>
    </row>
    <row r="4195" spans="1:3">
      <c r="A4195" s="16"/>
      <c r="C4195"/>
    </row>
    <row r="4196" spans="1:3">
      <c r="A4196" s="16"/>
      <c r="C4196"/>
    </row>
    <row r="4197" spans="1:3">
      <c r="A4197" s="16"/>
      <c r="C4197"/>
    </row>
    <row r="4198" spans="1:3">
      <c r="A4198" s="16"/>
      <c r="C4198"/>
    </row>
    <row r="4199" spans="1:3">
      <c r="A4199" s="16"/>
      <c r="C4199"/>
    </row>
    <row r="4200" spans="1:3">
      <c r="A4200" s="16"/>
      <c r="C4200"/>
    </row>
    <row r="4201" spans="1:3">
      <c r="A4201" s="16"/>
      <c r="C4201"/>
    </row>
    <row r="4202" spans="1:3">
      <c r="A4202" s="16"/>
      <c r="C4202"/>
    </row>
    <row r="4203" spans="1:3">
      <c r="A4203" s="16"/>
      <c r="C4203"/>
    </row>
    <row r="4204" spans="1:3">
      <c r="A4204" s="16"/>
      <c r="C4204"/>
    </row>
    <row r="4205" spans="1:3">
      <c r="A4205" s="16"/>
      <c r="C4205"/>
    </row>
    <row r="4206" spans="1:3">
      <c r="A4206" s="16"/>
      <c r="C4206"/>
    </row>
    <row r="4207" spans="1:3">
      <c r="A4207" s="16"/>
      <c r="C4207"/>
    </row>
    <row r="4208" spans="1:3">
      <c r="A4208" s="16"/>
      <c r="C4208"/>
    </row>
    <row r="4209" spans="1:3">
      <c r="A4209" s="16"/>
      <c r="C4209"/>
    </row>
    <row r="4210" spans="1:3">
      <c r="A4210" s="16"/>
      <c r="C4210"/>
    </row>
    <row r="4211" spans="1:3">
      <c r="A4211" s="16"/>
      <c r="C4211"/>
    </row>
    <row r="4212" spans="1:3">
      <c r="A4212" s="16"/>
      <c r="C4212"/>
    </row>
    <row r="4213" spans="1:3">
      <c r="A4213" s="16"/>
      <c r="C4213"/>
    </row>
    <row r="4214" spans="1:3">
      <c r="A4214" s="16"/>
      <c r="C4214"/>
    </row>
    <row r="4215" spans="1:3">
      <c r="A4215" s="16"/>
      <c r="C4215"/>
    </row>
    <row r="4216" spans="1:3">
      <c r="A4216" s="16"/>
      <c r="C4216"/>
    </row>
    <row r="4217" spans="1:3">
      <c r="A4217" s="16"/>
      <c r="C4217"/>
    </row>
    <row r="4218" spans="1:3">
      <c r="A4218" s="16"/>
      <c r="C4218"/>
    </row>
    <row r="4219" spans="1:3">
      <c r="A4219" s="16"/>
      <c r="C4219"/>
    </row>
    <row r="4220" spans="1:3">
      <c r="A4220" s="16"/>
      <c r="C4220"/>
    </row>
    <row r="4221" spans="1:3">
      <c r="A4221" s="16"/>
      <c r="C4221"/>
    </row>
    <row r="4222" spans="1:3">
      <c r="A4222" s="16"/>
      <c r="C4222"/>
    </row>
    <row r="4223" spans="1:3">
      <c r="A4223" s="16"/>
      <c r="C4223"/>
    </row>
    <row r="4224" spans="1:3">
      <c r="A4224" s="16"/>
      <c r="C4224"/>
    </row>
    <row r="4225" spans="1:3">
      <c r="A4225" s="16"/>
      <c r="C4225"/>
    </row>
    <row r="4226" spans="1:3">
      <c r="A4226" s="16"/>
      <c r="C4226"/>
    </row>
    <row r="4227" spans="1:3">
      <c r="A4227" s="16"/>
      <c r="C4227"/>
    </row>
    <row r="4228" spans="1:3">
      <c r="A4228" s="16"/>
      <c r="C4228"/>
    </row>
    <row r="4229" spans="1:3">
      <c r="A4229" s="16"/>
      <c r="C4229"/>
    </row>
    <row r="4230" spans="1:3">
      <c r="A4230" s="16"/>
      <c r="C4230"/>
    </row>
    <row r="4231" spans="1:3">
      <c r="A4231" s="16"/>
      <c r="C4231"/>
    </row>
    <row r="4232" spans="1:3">
      <c r="A4232" s="16"/>
      <c r="C4232"/>
    </row>
    <row r="4233" spans="1:3">
      <c r="A4233" s="16"/>
      <c r="C4233"/>
    </row>
    <row r="4234" spans="1:3">
      <c r="A4234" s="16"/>
      <c r="C4234"/>
    </row>
    <row r="4235" spans="1:3">
      <c r="A4235" s="16"/>
      <c r="C4235"/>
    </row>
    <row r="4236" spans="1:3">
      <c r="A4236" s="16"/>
      <c r="C4236"/>
    </row>
    <row r="4237" spans="1:3">
      <c r="A4237" s="16"/>
      <c r="C4237"/>
    </row>
    <row r="4238" spans="1:3">
      <c r="A4238" s="16"/>
      <c r="C4238"/>
    </row>
    <row r="4239" spans="1:3">
      <c r="A4239" s="16"/>
      <c r="C4239"/>
    </row>
    <row r="4240" spans="1:3">
      <c r="A4240" s="16"/>
      <c r="C4240"/>
    </row>
    <row r="4241" spans="1:3">
      <c r="A4241" s="16"/>
      <c r="C4241"/>
    </row>
    <row r="4242" spans="1:3">
      <c r="A4242" s="16"/>
      <c r="C4242"/>
    </row>
    <row r="4243" spans="1:3">
      <c r="A4243" s="16"/>
      <c r="C4243"/>
    </row>
    <row r="4244" spans="1:3">
      <c r="A4244" s="16"/>
      <c r="C4244"/>
    </row>
    <row r="4245" spans="1:3">
      <c r="A4245" s="16"/>
      <c r="C4245"/>
    </row>
    <row r="4246" spans="1:3">
      <c r="A4246" s="16"/>
      <c r="C4246"/>
    </row>
    <row r="4247" spans="1:3">
      <c r="A4247" s="16"/>
      <c r="C4247"/>
    </row>
    <row r="4248" spans="1:3">
      <c r="A4248" s="16"/>
      <c r="C4248"/>
    </row>
    <row r="4249" spans="1:3">
      <c r="A4249" s="16"/>
      <c r="C4249"/>
    </row>
    <row r="4250" spans="1:3">
      <c r="A4250" s="16"/>
      <c r="C4250"/>
    </row>
    <row r="4251" spans="1:3">
      <c r="A4251" s="16"/>
      <c r="C4251"/>
    </row>
    <row r="4252" spans="1:3">
      <c r="A4252" s="16"/>
      <c r="C4252"/>
    </row>
    <row r="4253" spans="1:3">
      <c r="A4253" s="16"/>
      <c r="C4253"/>
    </row>
    <row r="4254" spans="1:3">
      <c r="A4254" s="16"/>
      <c r="C4254"/>
    </row>
    <row r="4255" spans="1:3">
      <c r="A4255" s="16"/>
      <c r="C4255"/>
    </row>
    <row r="4256" spans="1:3">
      <c r="A4256" s="16"/>
      <c r="C4256"/>
    </row>
    <row r="4257" spans="1:3">
      <c r="A4257" s="16"/>
      <c r="C4257"/>
    </row>
    <row r="4258" spans="1:3">
      <c r="A4258" s="16"/>
      <c r="C4258"/>
    </row>
    <row r="4259" spans="1:3">
      <c r="A4259" s="16"/>
      <c r="C4259"/>
    </row>
    <row r="4260" spans="1:3">
      <c r="A4260" s="16"/>
      <c r="C4260"/>
    </row>
    <row r="4261" spans="1:3">
      <c r="A4261" s="16"/>
      <c r="C4261"/>
    </row>
    <row r="4262" spans="1:3">
      <c r="A4262" s="16"/>
      <c r="C4262"/>
    </row>
    <row r="4263" spans="1:3">
      <c r="A4263" s="16"/>
      <c r="C4263"/>
    </row>
    <row r="4264" spans="1:3">
      <c r="A4264" s="16"/>
      <c r="C4264"/>
    </row>
    <row r="4265" spans="1:3">
      <c r="A4265" s="16"/>
      <c r="C4265"/>
    </row>
    <row r="4266" spans="1:3">
      <c r="A4266" s="16"/>
      <c r="C4266"/>
    </row>
    <row r="4267" spans="1:3">
      <c r="A4267" s="16"/>
      <c r="C4267"/>
    </row>
    <row r="4268" spans="1:3">
      <c r="A4268" s="16"/>
      <c r="C4268"/>
    </row>
    <row r="4269" spans="1:3">
      <c r="A4269" s="16"/>
      <c r="C4269"/>
    </row>
    <row r="4270" spans="1:3">
      <c r="A4270" s="16"/>
      <c r="C4270"/>
    </row>
    <row r="4271" spans="1:3">
      <c r="A4271" s="16"/>
      <c r="C4271"/>
    </row>
    <row r="4272" spans="1:3">
      <c r="A4272" s="16"/>
      <c r="C4272"/>
    </row>
    <row r="4273" spans="1:3">
      <c r="A4273" s="16"/>
      <c r="C4273"/>
    </row>
    <row r="4274" spans="1:3">
      <c r="A4274" s="16"/>
      <c r="C4274"/>
    </row>
    <row r="4275" spans="1:3">
      <c r="A4275" s="16"/>
      <c r="C4275"/>
    </row>
    <row r="4276" spans="1:3">
      <c r="A4276" s="16"/>
      <c r="C4276"/>
    </row>
    <row r="4277" spans="1:3">
      <c r="A4277" s="16"/>
      <c r="C4277"/>
    </row>
    <row r="4278" spans="1:3">
      <c r="A4278" s="16"/>
      <c r="C4278"/>
    </row>
    <row r="4279" spans="1:3">
      <c r="A4279" s="16"/>
      <c r="C4279"/>
    </row>
    <row r="4280" spans="1:3">
      <c r="A4280" s="16"/>
      <c r="C4280"/>
    </row>
    <row r="4281" spans="1:3">
      <c r="A4281" s="16"/>
      <c r="C4281"/>
    </row>
    <row r="4282" spans="1:3">
      <c r="A4282" s="16"/>
      <c r="C4282"/>
    </row>
    <row r="4283" spans="1:3">
      <c r="A4283" s="16"/>
      <c r="C4283"/>
    </row>
    <row r="4284" spans="1:3">
      <c r="A4284" s="16"/>
      <c r="C4284"/>
    </row>
    <row r="4285" spans="1:3">
      <c r="A4285" s="16"/>
      <c r="C4285"/>
    </row>
    <row r="4286" spans="1:3">
      <c r="A4286" s="16"/>
      <c r="C4286"/>
    </row>
    <row r="4287" spans="1:3">
      <c r="A4287" s="16"/>
      <c r="C4287"/>
    </row>
    <row r="4288" spans="1:3">
      <c r="A4288" s="16"/>
      <c r="C4288"/>
    </row>
    <row r="4289" spans="1:3">
      <c r="A4289" s="16"/>
      <c r="C4289"/>
    </row>
    <row r="4290" spans="1:3">
      <c r="A4290" s="16"/>
      <c r="C4290"/>
    </row>
    <row r="4291" spans="1:3">
      <c r="A4291" s="16"/>
      <c r="C4291"/>
    </row>
    <row r="4292" spans="1:3">
      <c r="A4292" s="16"/>
      <c r="C4292"/>
    </row>
    <row r="4293" spans="1:3">
      <c r="A4293" s="16"/>
      <c r="C4293"/>
    </row>
    <row r="4294" spans="1:3">
      <c r="A4294" s="16"/>
      <c r="C4294"/>
    </row>
    <row r="4295" spans="1:3">
      <c r="A4295" s="16"/>
      <c r="C4295"/>
    </row>
    <row r="4296" spans="1:3">
      <c r="A4296" s="16"/>
      <c r="C4296"/>
    </row>
    <row r="4297" spans="1:3">
      <c r="A4297" s="16"/>
      <c r="C4297"/>
    </row>
    <row r="4298" spans="1:3">
      <c r="A4298" s="16"/>
      <c r="C4298"/>
    </row>
    <row r="4299" spans="1:3">
      <c r="A4299" s="16"/>
      <c r="C4299"/>
    </row>
    <row r="4300" spans="1:3">
      <c r="A4300" s="16"/>
      <c r="C4300"/>
    </row>
    <row r="4301" spans="1:3">
      <c r="A4301" s="16"/>
      <c r="C4301"/>
    </row>
    <row r="4302" spans="1:3">
      <c r="A4302" s="16"/>
      <c r="C4302"/>
    </row>
    <row r="4303" spans="1:3">
      <c r="A4303" s="16"/>
      <c r="C4303"/>
    </row>
    <row r="4304" spans="1:3">
      <c r="A4304" s="16"/>
      <c r="C4304"/>
    </row>
    <row r="4305" spans="1:3">
      <c r="A4305" s="16"/>
      <c r="C4305"/>
    </row>
    <row r="4306" spans="1:3">
      <c r="A4306" s="16"/>
      <c r="C4306"/>
    </row>
    <row r="4307" spans="1:3">
      <c r="A4307" s="16"/>
      <c r="C4307"/>
    </row>
    <row r="4308" spans="1:3">
      <c r="A4308" s="16"/>
      <c r="C4308"/>
    </row>
    <row r="4309" spans="1:3">
      <c r="A4309" s="16"/>
      <c r="C4309"/>
    </row>
    <row r="4310" spans="1:3">
      <c r="A4310" s="16"/>
      <c r="C4310"/>
    </row>
    <row r="4311" spans="1:3">
      <c r="A4311" s="16"/>
      <c r="C4311"/>
    </row>
    <row r="4312" spans="1:3">
      <c r="A4312" s="16"/>
      <c r="C4312"/>
    </row>
    <row r="4313" spans="1:3">
      <c r="A4313" s="16"/>
      <c r="C4313"/>
    </row>
    <row r="4314" spans="1:3">
      <c r="A4314" s="16"/>
      <c r="C4314"/>
    </row>
    <row r="4315" spans="1:3">
      <c r="A4315" s="16"/>
      <c r="C4315"/>
    </row>
    <row r="4316" spans="1:3">
      <c r="A4316" s="16"/>
      <c r="C4316"/>
    </row>
    <row r="4317" spans="1:3">
      <c r="A4317" s="16"/>
      <c r="C4317"/>
    </row>
    <row r="4318" spans="1:3">
      <c r="A4318" s="16"/>
      <c r="C4318"/>
    </row>
    <row r="4319" spans="1:3">
      <c r="A4319" s="16"/>
      <c r="C4319"/>
    </row>
    <row r="4320" spans="1:3">
      <c r="A4320" s="16"/>
      <c r="C4320"/>
    </row>
    <row r="4321" spans="1:3">
      <c r="A4321" s="16"/>
      <c r="C4321"/>
    </row>
    <row r="4322" spans="1:3">
      <c r="A4322" s="16"/>
      <c r="C4322"/>
    </row>
    <row r="4323" spans="1:3">
      <c r="A4323" s="16"/>
      <c r="C4323"/>
    </row>
    <row r="4324" spans="1:3">
      <c r="A4324" s="16"/>
      <c r="C4324"/>
    </row>
    <row r="4325" spans="1:3">
      <c r="A4325" s="16"/>
      <c r="C4325"/>
    </row>
    <row r="4326" spans="1:3">
      <c r="A4326" s="16"/>
      <c r="C4326"/>
    </row>
    <row r="4327" spans="1:3">
      <c r="A4327" s="16"/>
      <c r="C4327"/>
    </row>
    <row r="4328" spans="1:3">
      <c r="A4328" s="16"/>
      <c r="C4328"/>
    </row>
    <row r="4329" spans="1:3">
      <c r="A4329" s="16"/>
      <c r="C4329"/>
    </row>
    <row r="4330" spans="1:3">
      <c r="A4330" s="16"/>
      <c r="C4330"/>
    </row>
    <row r="4331" spans="1:3">
      <c r="A4331" s="16"/>
      <c r="C4331"/>
    </row>
    <row r="4332" spans="1:3">
      <c r="A4332" s="16"/>
      <c r="C4332"/>
    </row>
    <row r="4333" spans="1:3">
      <c r="A4333" s="16"/>
      <c r="C4333"/>
    </row>
    <row r="4334" spans="1:3">
      <c r="A4334" s="16"/>
      <c r="C4334"/>
    </row>
    <row r="4335" spans="1:3">
      <c r="A4335" s="16"/>
      <c r="C4335"/>
    </row>
    <row r="4336" spans="1:3">
      <c r="A4336" s="16"/>
      <c r="C4336"/>
    </row>
    <row r="4337" spans="1:3">
      <c r="A4337" s="16"/>
      <c r="C4337"/>
    </row>
    <row r="4338" spans="1:3">
      <c r="A4338" s="16"/>
      <c r="C4338"/>
    </row>
    <row r="4339" spans="1:3">
      <c r="A4339" s="16"/>
      <c r="C4339"/>
    </row>
    <row r="4340" spans="1:3">
      <c r="A4340" s="16"/>
      <c r="C4340"/>
    </row>
    <row r="4341" spans="1:3">
      <c r="A4341" s="16"/>
      <c r="C4341"/>
    </row>
    <row r="4342" spans="1:3">
      <c r="A4342" s="16"/>
      <c r="C4342"/>
    </row>
    <row r="4343" spans="1:3">
      <c r="A4343" s="16"/>
      <c r="C4343"/>
    </row>
    <row r="4344" spans="1:3">
      <c r="A4344" s="16"/>
      <c r="C4344"/>
    </row>
    <row r="4345" spans="1:3">
      <c r="A4345" s="16"/>
      <c r="C4345"/>
    </row>
    <row r="4346" spans="1:3">
      <c r="A4346" s="16"/>
      <c r="C4346"/>
    </row>
    <row r="4347" spans="1:3">
      <c r="A4347" s="16"/>
      <c r="C4347"/>
    </row>
    <row r="4348" spans="1:3">
      <c r="A4348" s="16"/>
      <c r="C4348"/>
    </row>
    <row r="4349" spans="1:3">
      <c r="A4349" s="16"/>
      <c r="C4349"/>
    </row>
    <row r="4350" spans="1:3">
      <c r="A4350" s="16"/>
      <c r="C4350"/>
    </row>
    <row r="4351" spans="1:3">
      <c r="A4351" s="16"/>
      <c r="C4351"/>
    </row>
    <row r="4352" spans="1:3">
      <c r="A4352" s="16"/>
      <c r="C4352"/>
    </row>
    <row r="4353" spans="1:3">
      <c r="A4353" s="16"/>
      <c r="C4353"/>
    </row>
    <row r="4354" spans="1:3">
      <c r="A4354" s="16"/>
      <c r="C4354"/>
    </row>
    <row r="4355" spans="1:3">
      <c r="A4355" s="16"/>
      <c r="C4355"/>
    </row>
    <row r="4356" spans="1:3">
      <c r="A4356" s="16"/>
      <c r="C4356"/>
    </row>
    <row r="4357" spans="1:3">
      <c r="A4357" s="16"/>
      <c r="C4357"/>
    </row>
    <row r="4358" spans="1:3">
      <c r="A4358" s="16"/>
      <c r="C4358"/>
    </row>
    <row r="4359" spans="1:3">
      <c r="A4359" s="16"/>
      <c r="C4359"/>
    </row>
    <row r="4360" spans="1:3">
      <c r="A4360" s="16"/>
      <c r="C4360"/>
    </row>
    <row r="4361" spans="1:3">
      <c r="A4361" s="16"/>
      <c r="C4361"/>
    </row>
    <row r="4362" spans="1:3">
      <c r="A4362" s="16"/>
      <c r="C4362"/>
    </row>
    <row r="4363" spans="1:3">
      <c r="A4363" s="16"/>
      <c r="C4363"/>
    </row>
    <row r="4364" spans="1:3">
      <c r="A4364" s="16"/>
      <c r="C4364"/>
    </row>
    <row r="4365" spans="1:3">
      <c r="A4365" s="16"/>
      <c r="C4365"/>
    </row>
    <row r="4366" spans="1:3">
      <c r="A4366" s="16"/>
      <c r="C4366"/>
    </row>
    <row r="4367" spans="1:3">
      <c r="A4367" s="16"/>
      <c r="C4367"/>
    </row>
    <row r="4368" spans="1:3">
      <c r="A4368" s="16"/>
      <c r="C4368"/>
    </row>
    <row r="4369" spans="1:3">
      <c r="A4369" s="16"/>
      <c r="C4369"/>
    </row>
    <row r="4370" spans="1:3">
      <c r="A4370" s="16"/>
      <c r="C4370"/>
    </row>
    <row r="4371" spans="1:3">
      <c r="A4371" s="16"/>
      <c r="C4371"/>
    </row>
    <row r="4372" spans="1:3">
      <c r="A4372" s="16"/>
      <c r="C4372"/>
    </row>
    <row r="4373" spans="1:3">
      <c r="A4373" s="16"/>
      <c r="C4373"/>
    </row>
    <row r="4374" spans="1:3">
      <c r="A4374" s="16"/>
      <c r="C4374"/>
    </row>
    <row r="4375" spans="1:3">
      <c r="A4375" s="16"/>
      <c r="C4375"/>
    </row>
    <row r="4376" spans="1:3">
      <c r="A4376" s="16"/>
      <c r="C4376"/>
    </row>
    <row r="4377" spans="1:3">
      <c r="A4377" s="16"/>
      <c r="C4377"/>
    </row>
    <row r="4378" spans="1:3">
      <c r="A4378" s="16"/>
      <c r="C4378"/>
    </row>
    <row r="4379" spans="1:3">
      <c r="A4379" s="16"/>
      <c r="C4379"/>
    </row>
    <row r="4380" spans="1:3">
      <c r="A4380" s="16"/>
      <c r="C4380"/>
    </row>
    <row r="4381" spans="1:3">
      <c r="A4381" s="16"/>
      <c r="C4381"/>
    </row>
    <row r="4382" spans="1:3">
      <c r="A4382" s="16"/>
      <c r="C4382"/>
    </row>
    <row r="4383" spans="1:3">
      <c r="A4383" s="16"/>
      <c r="C4383"/>
    </row>
    <row r="4384" spans="1:3">
      <c r="A4384" s="16"/>
      <c r="C4384"/>
    </row>
    <row r="4385" spans="1:3">
      <c r="A4385" s="16"/>
      <c r="C4385"/>
    </row>
    <row r="4386" spans="1:3">
      <c r="A4386" s="16"/>
      <c r="C4386"/>
    </row>
    <row r="4387" spans="1:3">
      <c r="A4387" s="16"/>
      <c r="C4387"/>
    </row>
    <row r="4388" spans="1:3">
      <c r="A4388" s="16"/>
      <c r="C4388"/>
    </row>
    <row r="4389" spans="1:3">
      <c r="A4389" s="16"/>
      <c r="C4389"/>
    </row>
    <row r="4390" spans="1:3">
      <c r="A4390" s="16"/>
      <c r="C4390"/>
    </row>
    <row r="4391" spans="1:3">
      <c r="A4391" s="16"/>
      <c r="C4391"/>
    </row>
    <row r="4392" spans="1:3">
      <c r="A4392" s="16"/>
      <c r="C4392"/>
    </row>
    <row r="4393" spans="1:3">
      <c r="A4393" s="16"/>
      <c r="C4393"/>
    </row>
    <row r="4394" spans="1:3">
      <c r="A4394" s="16"/>
      <c r="C4394"/>
    </row>
    <row r="4395" spans="1:3">
      <c r="A4395" s="16"/>
      <c r="C4395"/>
    </row>
    <row r="4396" spans="1:3">
      <c r="A4396" s="16"/>
      <c r="C4396"/>
    </row>
    <row r="4397" spans="1:3">
      <c r="A4397" s="16"/>
      <c r="C4397"/>
    </row>
    <row r="4398" spans="1:3">
      <c r="A4398" s="16"/>
      <c r="C4398"/>
    </row>
    <row r="4399" spans="1:3">
      <c r="A4399" s="16"/>
      <c r="C4399"/>
    </row>
    <row r="4400" spans="1:3">
      <c r="A4400" s="16"/>
      <c r="C4400"/>
    </row>
    <row r="4401" spans="1:3">
      <c r="A4401" s="16"/>
      <c r="C4401"/>
    </row>
    <row r="4402" spans="1:3">
      <c r="A4402" s="16"/>
      <c r="C4402"/>
    </row>
    <row r="4403" spans="1:3">
      <c r="A4403" s="16"/>
      <c r="C4403"/>
    </row>
    <row r="4404" spans="1:3">
      <c r="A4404" s="16"/>
      <c r="C4404"/>
    </row>
    <row r="4405" spans="1:3">
      <c r="A4405" s="16"/>
      <c r="C4405"/>
    </row>
    <row r="4406" spans="1:3">
      <c r="A4406" s="16"/>
      <c r="C4406"/>
    </row>
    <row r="4407" spans="1:3">
      <c r="A4407" s="16"/>
      <c r="C4407"/>
    </row>
    <row r="4408" spans="1:3">
      <c r="A4408" s="16"/>
      <c r="C4408"/>
    </row>
    <row r="4409" spans="1:3">
      <c r="A4409" s="16"/>
      <c r="C4409"/>
    </row>
    <row r="4410" spans="1:3">
      <c r="A4410" s="16"/>
      <c r="C4410"/>
    </row>
    <row r="4411" spans="1:3">
      <c r="A4411" s="16"/>
      <c r="C4411"/>
    </row>
    <row r="4412" spans="1:3">
      <c r="A4412" s="16"/>
      <c r="C4412"/>
    </row>
    <row r="4413" spans="1:3">
      <c r="A4413" s="16"/>
      <c r="C4413"/>
    </row>
    <row r="4414" spans="1:3">
      <c r="A4414" s="16"/>
      <c r="C4414"/>
    </row>
    <row r="4415" spans="1:3">
      <c r="A4415" s="16"/>
      <c r="C4415"/>
    </row>
    <row r="4416" spans="1:3">
      <c r="A4416" s="16"/>
      <c r="C4416"/>
    </row>
    <row r="4417" spans="1:3">
      <c r="A4417" s="16"/>
      <c r="C4417"/>
    </row>
    <row r="4418" spans="1:3">
      <c r="A4418" s="16"/>
      <c r="C4418"/>
    </row>
    <row r="4419" spans="1:3">
      <c r="A4419" s="16"/>
      <c r="C4419"/>
    </row>
    <row r="4420" spans="1:3">
      <c r="A4420" s="16"/>
      <c r="C4420"/>
    </row>
    <row r="4421" spans="1:3">
      <c r="A4421" s="16"/>
      <c r="C4421"/>
    </row>
    <row r="4422" spans="1:3">
      <c r="A4422" s="16"/>
      <c r="C4422"/>
    </row>
    <row r="4423" spans="1:3">
      <c r="A4423" s="16"/>
      <c r="C4423"/>
    </row>
    <row r="4424" spans="1:3">
      <c r="A4424" s="16"/>
      <c r="C4424"/>
    </row>
    <row r="4425" spans="1:3">
      <c r="A4425" s="16"/>
      <c r="C4425"/>
    </row>
    <row r="4426" spans="1:3">
      <c r="A4426" s="16"/>
      <c r="C4426"/>
    </row>
    <row r="4427" spans="1:3">
      <c r="A4427" s="16"/>
      <c r="C4427"/>
    </row>
    <row r="4428" spans="1:3">
      <c r="A4428" s="16"/>
      <c r="C4428"/>
    </row>
    <row r="4429" spans="1:3">
      <c r="A4429" s="16"/>
      <c r="C4429"/>
    </row>
    <row r="4430" spans="1:3">
      <c r="A4430" s="16"/>
      <c r="C4430"/>
    </row>
    <row r="4431" spans="1:3">
      <c r="A4431" s="16"/>
      <c r="C4431"/>
    </row>
    <row r="4432" spans="1:3">
      <c r="A4432" s="16"/>
      <c r="C4432"/>
    </row>
    <row r="4433" spans="1:3">
      <c r="A4433" s="16"/>
      <c r="C4433"/>
    </row>
    <row r="4434" spans="1:3">
      <c r="A4434" s="16"/>
      <c r="C4434"/>
    </row>
    <row r="4435" spans="1:3">
      <c r="A4435" s="16"/>
      <c r="C4435"/>
    </row>
    <row r="4436" spans="1:3">
      <c r="A4436" s="16"/>
      <c r="C4436"/>
    </row>
    <row r="4437" spans="1:3">
      <c r="A4437" s="16"/>
      <c r="C4437"/>
    </row>
    <row r="4438" spans="1:3">
      <c r="A4438" s="16"/>
      <c r="C4438"/>
    </row>
    <row r="4439" spans="1:3">
      <c r="A4439" s="16"/>
      <c r="C4439"/>
    </row>
    <row r="4440" spans="1:3">
      <c r="A4440" s="16"/>
      <c r="C4440"/>
    </row>
    <row r="4441" spans="1:3">
      <c r="A4441" s="16"/>
      <c r="C4441"/>
    </row>
    <row r="4442" spans="1:3">
      <c r="A4442" s="16"/>
      <c r="C4442"/>
    </row>
    <row r="4443" spans="1:3">
      <c r="A4443" s="16"/>
      <c r="C4443"/>
    </row>
    <row r="4444" spans="1:3">
      <c r="A4444" s="16"/>
      <c r="C4444"/>
    </row>
    <row r="4445" spans="1:3">
      <c r="A4445" s="16"/>
      <c r="C4445"/>
    </row>
    <row r="4446" spans="1:3">
      <c r="A4446" s="16"/>
      <c r="C4446"/>
    </row>
    <row r="4447" spans="1:3">
      <c r="A4447" s="16"/>
      <c r="C4447"/>
    </row>
    <row r="4448" spans="1:3">
      <c r="A4448" s="16"/>
      <c r="C4448"/>
    </row>
    <row r="4449" spans="1:3">
      <c r="A4449" s="16"/>
      <c r="C4449"/>
    </row>
    <row r="4450" spans="1:3">
      <c r="A4450" s="16"/>
      <c r="C4450"/>
    </row>
    <row r="4451" spans="1:3">
      <c r="A4451" s="16"/>
      <c r="C4451"/>
    </row>
    <row r="4452" spans="1:3">
      <c r="A4452" s="16"/>
      <c r="C4452"/>
    </row>
    <row r="4453" spans="1:3">
      <c r="A4453" s="16"/>
      <c r="C4453"/>
    </row>
    <row r="4454" spans="1:3">
      <c r="A4454" s="16"/>
      <c r="C4454"/>
    </row>
    <row r="4455" spans="1:3">
      <c r="A4455" s="16"/>
      <c r="C4455"/>
    </row>
    <row r="4456" spans="1:3">
      <c r="A4456" s="16"/>
      <c r="C4456"/>
    </row>
    <row r="4457" spans="1:3">
      <c r="A4457" s="16"/>
      <c r="C4457"/>
    </row>
    <row r="4458" spans="1:3">
      <c r="A4458" s="16"/>
      <c r="C4458"/>
    </row>
    <row r="4459" spans="1:3">
      <c r="A4459" s="16"/>
      <c r="C4459"/>
    </row>
    <row r="4460" spans="1:3">
      <c r="A4460" s="16"/>
      <c r="C4460"/>
    </row>
    <row r="4461" spans="1:3">
      <c r="A4461" s="16"/>
      <c r="C4461"/>
    </row>
    <row r="4462" spans="1:3">
      <c r="A4462" s="16"/>
      <c r="C4462"/>
    </row>
    <row r="4463" spans="1:3">
      <c r="A4463" s="16"/>
      <c r="C4463"/>
    </row>
    <row r="4464" spans="1:3">
      <c r="A4464" s="16"/>
      <c r="C4464"/>
    </row>
    <row r="4465" spans="1:3">
      <c r="A4465" s="16"/>
      <c r="C4465"/>
    </row>
    <row r="4466" spans="1:3">
      <c r="A4466" s="16"/>
      <c r="C4466"/>
    </row>
    <row r="4467" spans="1:3">
      <c r="A4467" s="16"/>
      <c r="C4467"/>
    </row>
    <row r="4468" spans="1:3">
      <c r="A4468" s="16"/>
      <c r="C4468"/>
    </row>
    <row r="4469" spans="1:3">
      <c r="A4469" s="16"/>
      <c r="C4469"/>
    </row>
    <row r="4470" spans="1:3">
      <c r="A4470" s="16"/>
      <c r="C4470"/>
    </row>
    <row r="4471" spans="1:3">
      <c r="A4471" s="16"/>
      <c r="C4471"/>
    </row>
    <row r="4472" spans="1:3">
      <c r="A4472" s="16"/>
      <c r="C4472"/>
    </row>
    <row r="4473" spans="1:3">
      <c r="A4473" s="16"/>
      <c r="C4473"/>
    </row>
    <row r="4474" spans="1:3">
      <c r="A4474" s="16"/>
      <c r="C4474"/>
    </row>
    <row r="4475" spans="1:3">
      <c r="A4475" s="16"/>
      <c r="C4475"/>
    </row>
    <row r="4476" spans="1:3">
      <c r="A4476" s="16"/>
      <c r="C4476"/>
    </row>
    <row r="4477" spans="1:3">
      <c r="A4477" s="16"/>
      <c r="C4477"/>
    </row>
    <row r="4478" spans="1:3">
      <c r="A4478" s="16"/>
      <c r="C4478"/>
    </row>
    <row r="4479" spans="1:3">
      <c r="A4479" s="16"/>
      <c r="C4479"/>
    </row>
    <row r="4480" spans="1:3">
      <c r="A4480" s="16"/>
      <c r="C4480"/>
    </row>
    <row r="4481" spans="1:3">
      <c r="A4481" s="16"/>
      <c r="C4481"/>
    </row>
    <row r="4482" spans="1:3">
      <c r="A4482" s="16"/>
      <c r="C4482"/>
    </row>
    <row r="4483" spans="1:3">
      <c r="A4483" s="16"/>
      <c r="C4483"/>
    </row>
    <row r="4484" spans="1:3">
      <c r="A4484" s="16"/>
      <c r="C4484"/>
    </row>
    <row r="4485" spans="1:3">
      <c r="A4485" s="16"/>
      <c r="C4485"/>
    </row>
    <row r="4486" spans="1:3">
      <c r="A4486" s="16"/>
      <c r="C4486"/>
    </row>
    <row r="4487" spans="1:3">
      <c r="A4487" s="16"/>
      <c r="C4487"/>
    </row>
    <row r="4488" spans="1:3">
      <c r="A4488" s="16"/>
      <c r="C4488"/>
    </row>
    <row r="4489" spans="1:3">
      <c r="A4489" s="16"/>
      <c r="C4489"/>
    </row>
    <row r="4490" spans="1:3">
      <c r="A4490" s="16"/>
      <c r="C4490"/>
    </row>
    <row r="4491" spans="1:3">
      <c r="A4491" s="16"/>
      <c r="C4491"/>
    </row>
    <row r="4492" spans="1:3">
      <c r="A4492" s="16"/>
      <c r="C4492"/>
    </row>
    <row r="4493" spans="1:3">
      <c r="A4493" s="16"/>
      <c r="C4493"/>
    </row>
    <row r="4494" spans="1:3">
      <c r="A4494" s="16"/>
      <c r="C4494"/>
    </row>
    <row r="4495" spans="1:3">
      <c r="A4495" s="16"/>
      <c r="C4495"/>
    </row>
    <row r="4496" spans="1:3">
      <c r="A4496" s="16"/>
      <c r="C4496"/>
    </row>
    <row r="4497" spans="1:3">
      <c r="A4497" s="16"/>
      <c r="C4497"/>
    </row>
    <row r="4498" spans="1:3">
      <c r="A4498" s="16"/>
      <c r="C4498"/>
    </row>
    <row r="4499" spans="1:3">
      <c r="A4499" s="16"/>
      <c r="C4499"/>
    </row>
    <row r="4500" spans="1:3">
      <c r="A4500" s="16"/>
      <c r="C4500"/>
    </row>
    <row r="4501" spans="1:3">
      <c r="A4501" s="16"/>
      <c r="C4501"/>
    </row>
    <row r="4502" spans="1:3">
      <c r="A4502" s="16"/>
      <c r="C4502"/>
    </row>
    <row r="4503" spans="1:3">
      <c r="A4503" s="16"/>
      <c r="C4503"/>
    </row>
    <row r="4504" spans="1:3">
      <c r="A4504" s="16"/>
      <c r="C4504"/>
    </row>
    <row r="4505" spans="1:3">
      <c r="A4505" s="16"/>
      <c r="C4505"/>
    </row>
    <row r="4506" spans="1:3">
      <c r="A4506" s="16"/>
      <c r="C4506"/>
    </row>
    <row r="4507" spans="1:3">
      <c r="A4507" s="16"/>
      <c r="C4507"/>
    </row>
    <row r="4508" spans="1:3">
      <c r="A4508" s="16"/>
      <c r="C4508"/>
    </row>
    <row r="4509" spans="1:3">
      <c r="A4509" s="16"/>
      <c r="C4509"/>
    </row>
    <row r="4510" spans="1:3">
      <c r="A4510" s="16"/>
      <c r="C4510"/>
    </row>
    <row r="4511" spans="1:3">
      <c r="A4511" s="16"/>
      <c r="C4511"/>
    </row>
    <row r="4512" spans="1:3">
      <c r="A4512" s="16"/>
      <c r="C4512"/>
    </row>
    <row r="4513" spans="1:3">
      <c r="A4513" s="16"/>
      <c r="C4513"/>
    </row>
    <row r="4514" spans="1:3">
      <c r="A4514" s="16"/>
      <c r="C4514"/>
    </row>
    <row r="4515" spans="1:3">
      <c r="A4515" s="16"/>
      <c r="C4515"/>
    </row>
    <row r="4516" spans="1:3">
      <c r="A4516" s="16"/>
      <c r="C4516"/>
    </row>
    <row r="4517" spans="1:3">
      <c r="A4517" s="16"/>
      <c r="C4517"/>
    </row>
    <row r="4518" spans="1:3">
      <c r="A4518" s="16"/>
      <c r="C4518"/>
    </row>
    <row r="4519" spans="1:3">
      <c r="A4519" s="16"/>
      <c r="C4519"/>
    </row>
    <row r="4520" spans="1:3">
      <c r="A4520" s="16"/>
      <c r="C4520"/>
    </row>
    <row r="4521" spans="1:3">
      <c r="A4521" s="16"/>
      <c r="C4521"/>
    </row>
    <row r="4522" spans="1:3">
      <c r="A4522" s="16"/>
      <c r="C4522"/>
    </row>
    <row r="4523" spans="1:3">
      <c r="A4523" s="16"/>
      <c r="C4523"/>
    </row>
    <row r="4524" spans="1:3">
      <c r="A4524" s="16"/>
      <c r="C4524"/>
    </row>
    <row r="4525" spans="1:3">
      <c r="A4525" s="16"/>
      <c r="C4525"/>
    </row>
    <row r="4526" spans="1:3">
      <c r="A4526" s="16"/>
      <c r="C4526"/>
    </row>
    <row r="4527" spans="1:3">
      <c r="A4527" s="16"/>
      <c r="C4527"/>
    </row>
    <row r="4528" spans="1:3">
      <c r="A4528" s="16"/>
      <c r="C4528"/>
    </row>
    <row r="4529" spans="1:3">
      <c r="A4529" s="16"/>
      <c r="C4529"/>
    </row>
    <row r="4530" spans="1:3">
      <c r="A4530" s="16"/>
      <c r="C4530"/>
    </row>
    <row r="4531" spans="1:3">
      <c r="A4531" s="16"/>
      <c r="C4531"/>
    </row>
    <row r="4532" spans="1:3">
      <c r="A4532" s="16"/>
      <c r="C4532"/>
    </row>
    <row r="4533" spans="1:3">
      <c r="A4533" s="16"/>
      <c r="C4533"/>
    </row>
    <row r="4534" spans="1:3">
      <c r="A4534" s="16"/>
      <c r="C4534"/>
    </row>
    <row r="4535" spans="1:3">
      <c r="A4535" s="16"/>
      <c r="C4535"/>
    </row>
    <row r="4536" spans="1:3">
      <c r="A4536" s="16"/>
      <c r="C4536"/>
    </row>
    <row r="4537" spans="1:3">
      <c r="A4537" s="16"/>
      <c r="C4537"/>
    </row>
    <row r="4538" spans="1:3">
      <c r="A4538" s="16"/>
      <c r="C4538"/>
    </row>
    <row r="4539" spans="1:3">
      <c r="A4539" s="16"/>
      <c r="C4539"/>
    </row>
    <row r="4540" spans="1:3">
      <c r="A4540" s="16"/>
      <c r="C4540"/>
    </row>
    <row r="4541" spans="1:3">
      <c r="A4541" s="16"/>
      <c r="C4541"/>
    </row>
    <row r="4542" spans="1:3">
      <c r="A4542" s="16"/>
      <c r="C4542"/>
    </row>
    <row r="4543" spans="1:3">
      <c r="A4543" s="16"/>
      <c r="C4543"/>
    </row>
    <row r="4544" spans="1:3">
      <c r="A4544" s="16"/>
      <c r="C4544"/>
    </row>
    <row r="4545" spans="1:3">
      <c r="A4545" s="16"/>
      <c r="C4545"/>
    </row>
    <row r="4546" spans="1:3">
      <c r="A4546" s="16"/>
      <c r="C4546"/>
    </row>
    <row r="4547" spans="1:3">
      <c r="A4547" s="16"/>
      <c r="C4547"/>
    </row>
    <row r="4548" spans="1:3">
      <c r="A4548" s="16"/>
      <c r="C4548"/>
    </row>
    <row r="4549" spans="1:3">
      <c r="A4549" s="16"/>
      <c r="C4549"/>
    </row>
    <row r="4550" spans="1:3">
      <c r="A4550" s="16"/>
      <c r="C4550"/>
    </row>
    <row r="4551" spans="1:3">
      <c r="A4551" s="16"/>
      <c r="C4551"/>
    </row>
    <row r="4552" spans="1:3">
      <c r="A4552" s="16"/>
      <c r="C4552"/>
    </row>
    <row r="4553" spans="1:3">
      <c r="A4553" s="16"/>
      <c r="C4553"/>
    </row>
    <row r="4554" spans="1:3">
      <c r="A4554" s="16"/>
      <c r="C4554"/>
    </row>
    <row r="4555" spans="1:3">
      <c r="A4555" s="16"/>
      <c r="C4555"/>
    </row>
    <row r="4556" spans="1:3">
      <c r="A4556" s="16"/>
      <c r="C4556"/>
    </row>
    <row r="4557" spans="1:3">
      <c r="A4557" s="16"/>
      <c r="C4557"/>
    </row>
    <row r="4558" spans="1:3">
      <c r="A4558" s="16"/>
      <c r="C4558"/>
    </row>
    <row r="4559" spans="1:3">
      <c r="A4559" s="16"/>
      <c r="C4559"/>
    </row>
    <row r="4560" spans="1:3">
      <c r="A4560" s="16"/>
      <c r="C4560"/>
    </row>
    <row r="4561" spans="1:3">
      <c r="A4561" s="16"/>
      <c r="C4561"/>
    </row>
    <row r="4562" spans="1:3">
      <c r="A4562" s="16"/>
      <c r="C4562"/>
    </row>
    <row r="4563" spans="1:3">
      <c r="A4563" s="16"/>
      <c r="C4563"/>
    </row>
    <row r="4564" spans="1:3">
      <c r="A4564" s="16"/>
      <c r="C4564"/>
    </row>
    <row r="4565" spans="1:3">
      <c r="A4565" s="16"/>
      <c r="C4565"/>
    </row>
    <row r="4566" spans="1:3">
      <c r="A4566" s="16"/>
      <c r="C4566"/>
    </row>
    <row r="4567" spans="1:3">
      <c r="A4567" s="16"/>
      <c r="C4567"/>
    </row>
    <row r="4568" spans="1:3">
      <c r="A4568" s="16"/>
      <c r="C4568"/>
    </row>
    <row r="4569" spans="1:3">
      <c r="A4569" s="16"/>
      <c r="C4569"/>
    </row>
    <row r="4570" spans="1:3">
      <c r="A4570" s="16"/>
      <c r="C4570"/>
    </row>
    <row r="4571" spans="1:3">
      <c r="A4571" s="16"/>
      <c r="C4571"/>
    </row>
    <row r="4572" spans="1:3">
      <c r="A4572" s="16"/>
      <c r="C4572"/>
    </row>
    <row r="4573" spans="1:3">
      <c r="A4573" s="16"/>
      <c r="C4573"/>
    </row>
    <row r="4574" spans="1:3">
      <c r="A4574" s="16"/>
      <c r="C4574"/>
    </row>
    <row r="4575" spans="1:3">
      <c r="A4575" s="16"/>
      <c r="C4575"/>
    </row>
    <row r="4576" spans="1:3">
      <c r="A4576" s="16"/>
      <c r="C4576"/>
    </row>
    <row r="4577" spans="1:3">
      <c r="A4577" s="16"/>
      <c r="C4577"/>
    </row>
    <row r="4578" spans="1:3">
      <c r="A4578" s="16"/>
      <c r="C4578"/>
    </row>
    <row r="4579" spans="1:3">
      <c r="A4579" s="16"/>
      <c r="C4579"/>
    </row>
    <row r="4580" spans="1:3">
      <c r="A4580" s="16"/>
      <c r="C4580"/>
    </row>
    <row r="4581" spans="1:3">
      <c r="A4581" s="16"/>
      <c r="C4581"/>
    </row>
    <row r="4582" spans="1:3">
      <c r="A4582" s="16"/>
      <c r="C4582"/>
    </row>
    <row r="4583" spans="1:3">
      <c r="A4583" s="16"/>
      <c r="C4583"/>
    </row>
    <row r="4584" spans="1:3">
      <c r="A4584" s="16"/>
      <c r="C4584"/>
    </row>
    <row r="4585" spans="1:3">
      <c r="A4585" s="16"/>
      <c r="C4585"/>
    </row>
    <row r="4586" spans="1:3">
      <c r="A4586" s="16"/>
      <c r="C4586"/>
    </row>
    <row r="4587" spans="1:3">
      <c r="A4587" s="16"/>
      <c r="C4587"/>
    </row>
    <row r="4588" spans="1:3">
      <c r="A4588" s="16"/>
      <c r="C4588"/>
    </row>
    <row r="4589" spans="1:3">
      <c r="A4589" s="16"/>
      <c r="C4589"/>
    </row>
    <row r="4590" spans="1:3">
      <c r="A4590" s="16"/>
      <c r="C4590"/>
    </row>
    <row r="4591" spans="1:3">
      <c r="A4591" s="16"/>
      <c r="C4591"/>
    </row>
    <row r="4592" spans="1:3">
      <c r="A4592" s="16"/>
      <c r="C4592"/>
    </row>
    <row r="4593" spans="1:3">
      <c r="A4593" s="16"/>
      <c r="C4593"/>
    </row>
    <row r="4594" spans="1:3">
      <c r="A4594" s="16"/>
      <c r="C4594"/>
    </row>
    <row r="4595" spans="1:3">
      <c r="A4595" s="16"/>
      <c r="C4595"/>
    </row>
    <row r="4596" spans="1:3">
      <c r="A4596" s="16"/>
      <c r="C4596"/>
    </row>
    <row r="4597" spans="1:3">
      <c r="A4597" s="16"/>
      <c r="C4597"/>
    </row>
    <row r="4598" spans="1:3">
      <c r="A4598" s="16"/>
      <c r="C4598"/>
    </row>
    <row r="4599" spans="1:3">
      <c r="A4599" s="16"/>
      <c r="C4599"/>
    </row>
    <row r="4600" spans="1:3">
      <c r="A4600" s="16"/>
      <c r="C4600"/>
    </row>
    <row r="4601" spans="1:3">
      <c r="A4601" s="16"/>
      <c r="C4601"/>
    </row>
    <row r="4602" spans="1:3">
      <c r="A4602" s="16"/>
      <c r="C4602"/>
    </row>
    <row r="4603" spans="1:3">
      <c r="A4603" s="16"/>
      <c r="C4603"/>
    </row>
    <row r="4604" spans="1:3">
      <c r="A4604" s="16"/>
      <c r="C4604"/>
    </row>
    <row r="4605" spans="1:3">
      <c r="A4605" s="16"/>
      <c r="C4605"/>
    </row>
    <row r="4606" spans="1:3">
      <c r="A4606" s="16"/>
      <c r="C4606"/>
    </row>
    <row r="4607" spans="1:3">
      <c r="A4607" s="16"/>
      <c r="C4607"/>
    </row>
    <row r="4608" spans="1:3">
      <c r="A4608" s="16"/>
      <c r="C4608"/>
    </row>
    <row r="4609" spans="1:3">
      <c r="A4609" s="16"/>
      <c r="C4609"/>
    </row>
    <row r="4610" spans="1:3">
      <c r="A4610" s="16"/>
      <c r="C4610"/>
    </row>
    <row r="4611" spans="1:3">
      <c r="A4611" s="16"/>
      <c r="C4611"/>
    </row>
    <row r="4612" spans="1:3">
      <c r="A4612" s="16"/>
      <c r="C4612"/>
    </row>
    <row r="4613" spans="1:3">
      <c r="A4613" s="16"/>
      <c r="C4613"/>
    </row>
    <row r="4614" spans="1:3">
      <c r="A4614" s="16"/>
      <c r="C4614"/>
    </row>
    <row r="4615" spans="1:3">
      <c r="A4615" s="16"/>
      <c r="C4615"/>
    </row>
    <row r="4616" spans="1:3">
      <c r="A4616" s="16"/>
      <c r="C4616"/>
    </row>
    <row r="4617" spans="1:3">
      <c r="A4617" s="16"/>
      <c r="C4617"/>
    </row>
    <row r="4618" spans="1:3">
      <c r="A4618" s="16"/>
      <c r="C4618"/>
    </row>
    <row r="4619" spans="1:3">
      <c r="A4619" s="16"/>
      <c r="C4619"/>
    </row>
    <row r="4620" spans="1:3">
      <c r="A4620" s="16"/>
      <c r="C4620"/>
    </row>
    <row r="4621" spans="1:3">
      <c r="A4621" s="16"/>
      <c r="C4621"/>
    </row>
    <row r="4622" spans="1:3">
      <c r="A4622" s="16"/>
      <c r="C4622"/>
    </row>
    <row r="4623" spans="1:3">
      <c r="A4623" s="16"/>
      <c r="C4623"/>
    </row>
    <row r="4624" spans="1:3">
      <c r="A4624" s="16"/>
      <c r="C4624"/>
    </row>
    <row r="4625" spans="1:3">
      <c r="A4625" s="16"/>
      <c r="C4625"/>
    </row>
    <row r="4626" spans="1:3">
      <c r="A4626" s="16"/>
      <c r="C4626"/>
    </row>
    <row r="4627" spans="1:3">
      <c r="A4627" s="16"/>
      <c r="C4627"/>
    </row>
    <row r="4628" spans="1:3">
      <c r="A4628" s="16"/>
      <c r="C4628"/>
    </row>
    <row r="4629" spans="1:3">
      <c r="A4629" s="16"/>
      <c r="C4629"/>
    </row>
    <row r="4630" spans="1:3">
      <c r="A4630" s="16"/>
      <c r="C4630"/>
    </row>
    <row r="4631" spans="1:3">
      <c r="A4631" s="16"/>
      <c r="C4631"/>
    </row>
    <row r="4632" spans="1:3">
      <c r="A4632" s="16"/>
      <c r="C4632"/>
    </row>
    <row r="4633" spans="1:3">
      <c r="A4633" s="16"/>
      <c r="C4633"/>
    </row>
    <row r="4634" spans="1:3">
      <c r="A4634" s="16"/>
      <c r="C4634"/>
    </row>
    <row r="4635" spans="1:3">
      <c r="A4635" s="16"/>
      <c r="C4635"/>
    </row>
    <row r="4636" spans="1:3">
      <c r="A4636" s="16"/>
      <c r="C4636"/>
    </row>
    <row r="4637" spans="1:3">
      <c r="A4637" s="16"/>
      <c r="C4637"/>
    </row>
    <row r="4638" spans="1:3">
      <c r="A4638" s="16"/>
      <c r="C4638"/>
    </row>
    <row r="4639" spans="1:3">
      <c r="A4639" s="16"/>
      <c r="C4639"/>
    </row>
    <row r="4640" spans="1:3">
      <c r="A4640" s="16"/>
      <c r="C4640"/>
    </row>
    <row r="4641" spans="1:3">
      <c r="A4641" s="16"/>
      <c r="C4641"/>
    </row>
    <row r="4642" spans="1:3">
      <c r="A4642" s="16"/>
      <c r="C4642"/>
    </row>
    <row r="4643" spans="1:3">
      <c r="A4643" s="16"/>
      <c r="C4643"/>
    </row>
    <row r="4644" spans="1:3">
      <c r="A4644" s="16"/>
      <c r="C4644"/>
    </row>
    <row r="4645" spans="1:3">
      <c r="A4645" s="16"/>
      <c r="C4645"/>
    </row>
    <row r="4646" spans="1:3">
      <c r="A4646" s="16"/>
      <c r="C4646"/>
    </row>
    <row r="4647" spans="1:3">
      <c r="A4647" s="16"/>
      <c r="C4647"/>
    </row>
    <row r="4648" spans="1:3">
      <c r="A4648" s="16"/>
      <c r="C4648"/>
    </row>
    <row r="4649" spans="1:3">
      <c r="A4649" s="16"/>
      <c r="C4649"/>
    </row>
    <row r="4650" spans="1:3">
      <c r="A4650" s="16"/>
      <c r="C4650"/>
    </row>
    <row r="4651" spans="1:3">
      <c r="A4651" s="16"/>
      <c r="C4651"/>
    </row>
    <row r="4652" spans="1:3">
      <c r="A4652" s="16"/>
      <c r="C4652"/>
    </row>
    <row r="4653" spans="1:3">
      <c r="A4653" s="16"/>
      <c r="C4653"/>
    </row>
    <row r="4654" spans="1:3">
      <c r="A4654" s="16"/>
      <c r="C4654"/>
    </row>
    <row r="4655" spans="1:3">
      <c r="A4655" s="16"/>
      <c r="C4655"/>
    </row>
    <row r="4656" spans="1:3">
      <c r="A4656" s="16"/>
      <c r="C4656"/>
    </row>
    <row r="4657" spans="1:3">
      <c r="A4657" s="16"/>
      <c r="C4657"/>
    </row>
    <row r="4658" spans="1:3">
      <c r="A4658" s="16"/>
      <c r="C4658"/>
    </row>
    <row r="4659" spans="1:3">
      <c r="A4659" s="16"/>
      <c r="C4659"/>
    </row>
    <row r="4660" spans="1:3">
      <c r="A4660" s="16"/>
      <c r="C4660"/>
    </row>
    <row r="4661" spans="1:3">
      <c r="A4661" s="16"/>
      <c r="C4661"/>
    </row>
    <row r="4662" spans="1:3">
      <c r="A4662" s="16"/>
      <c r="C4662"/>
    </row>
    <row r="4663" spans="1:3">
      <c r="A4663" s="16"/>
      <c r="C4663"/>
    </row>
    <row r="4664" spans="1:3">
      <c r="A4664" s="16"/>
      <c r="C4664"/>
    </row>
    <row r="4665" spans="1:3">
      <c r="A4665" s="16"/>
      <c r="C4665"/>
    </row>
    <row r="4666" spans="1:3">
      <c r="A4666" s="16"/>
      <c r="C4666"/>
    </row>
    <row r="4667" spans="1:3">
      <c r="A4667" s="16"/>
      <c r="C4667"/>
    </row>
    <row r="4668" spans="1:3">
      <c r="A4668" s="16"/>
      <c r="C4668"/>
    </row>
    <row r="4669" spans="1:3">
      <c r="A4669" s="16"/>
      <c r="C4669"/>
    </row>
    <row r="4670" spans="1:3">
      <c r="A4670" s="16"/>
      <c r="C4670"/>
    </row>
    <row r="4671" spans="1:3">
      <c r="A4671" s="16"/>
      <c r="C4671"/>
    </row>
    <row r="4672" spans="1:3">
      <c r="A4672" s="16"/>
      <c r="C4672"/>
    </row>
    <row r="4673" spans="1:3">
      <c r="A4673" s="16"/>
      <c r="C4673"/>
    </row>
    <row r="4674" spans="1:3">
      <c r="A4674" s="16"/>
      <c r="C4674"/>
    </row>
    <row r="4675" spans="1:3">
      <c r="A4675" s="16"/>
      <c r="C4675"/>
    </row>
    <row r="4676" spans="1:3">
      <c r="A4676" s="16"/>
      <c r="C4676"/>
    </row>
    <row r="4677" spans="1:3">
      <c r="A4677" s="16"/>
      <c r="C4677"/>
    </row>
    <row r="4678" spans="1:3">
      <c r="A4678" s="16"/>
      <c r="C4678"/>
    </row>
    <row r="4679" spans="1:3">
      <c r="A4679" s="16"/>
      <c r="C4679"/>
    </row>
    <row r="4680" spans="1:3">
      <c r="A4680" s="16"/>
      <c r="C4680"/>
    </row>
    <row r="4681" spans="1:3">
      <c r="A4681" s="16"/>
      <c r="C4681"/>
    </row>
    <row r="4682" spans="1:3">
      <c r="A4682" s="16"/>
      <c r="C4682"/>
    </row>
    <row r="4683" spans="1:3">
      <c r="A4683" s="16"/>
      <c r="C4683"/>
    </row>
    <row r="4684" spans="1:3">
      <c r="A4684" s="16"/>
      <c r="C4684"/>
    </row>
    <row r="4685" spans="1:3">
      <c r="A4685" s="16"/>
      <c r="C4685"/>
    </row>
    <row r="4686" spans="1:3">
      <c r="A4686" s="16"/>
      <c r="C4686"/>
    </row>
    <row r="4687" spans="1:3">
      <c r="A4687" s="16"/>
      <c r="C4687"/>
    </row>
    <row r="4688" spans="1:3">
      <c r="A4688" s="16"/>
      <c r="C4688"/>
    </row>
    <row r="4689" spans="1:3">
      <c r="A4689" s="16"/>
      <c r="C4689"/>
    </row>
    <row r="4690" spans="1:3">
      <c r="A4690" s="16"/>
      <c r="C4690"/>
    </row>
    <row r="4691" spans="1:3">
      <c r="A4691" s="16"/>
      <c r="C4691"/>
    </row>
    <row r="4692" spans="1:3">
      <c r="A4692" s="16"/>
      <c r="C4692"/>
    </row>
    <row r="4693" spans="1:3">
      <c r="A4693" s="16"/>
      <c r="C4693"/>
    </row>
    <row r="4694" spans="1:3">
      <c r="A4694" s="16"/>
      <c r="C4694"/>
    </row>
    <row r="4695" spans="1:3">
      <c r="A4695" s="16"/>
      <c r="C4695"/>
    </row>
    <row r="4696" spans="1:3">
      <c r="A4696" s="16"/>
      <c r="C4696"/>
    </row>
    <row r="4697" spans="1:3">
      <c r="A4697" s="16"/>
      <c r="C4697"/>
    </row>
    <row r="4698" spans="1:3">
      <c r="A4698" s="16"/>
      <c r="C4698"/>
    </row>
    <row r="4699" spans="1:3">
      <c r="A4699" s="16"/>
      <c r="C4699"/>
    </row>
    <row r="4700" spans="1:3">
      <c r="A4700" s="16"/>
      <c r="C4700"/>
    </row>
    <row r="4701" spans="1:3">
      <c r="A4701" s="16"/>
      <c r="C4701"/>
    </row>
    <row r="4702" spans="1:3">
      <c r="A4702" s="16"/>
      <c r="C4702"/>
    </row>
    <row r="4703" spans="1:3">
      <c r="A4703" s="16"/>
      <c r="C4703"/>
    </row>
    <row r="4704" spans="1:3">
      <c r="A4704" s="16"/>
      <c r="C4704"/>
    </row>
    <row r="4705" spans="1:3">
      <c r="A4705" s="16"/>
      <c r="C4705"/>
    </row>
    <row r="4706" spans="1:3">
      <c r="A4706" s="16"/>
      <c r="C4706"/>
    </row>
    <row r="4707" spans="1:3">
      <c r="A4707" s="16"/>
      <c r="C4707"/>
    </row>
    <row r="4708" spans="1:3">
      <c r="A4708" s="16"/>
      <c r="C4708"/>
    </row>
    <row r="4709" spans="1:3">
      <c r="A4709" s="16"/>
      <c r="C4709"/>
    </row>
    <row r="4710" spans="1:3">
      <c r="A4710" s="16"/>
      <c r="C4710"/>
    </row>
    <row r="4711" spans="1:3">
      <c r="A4711" s="16"/>
      <c r="C4711"/>
    </row>
    <row r="4712" spans="1:3">
      <c r="A4712" s="16"/>
      <c r="C4712"/>
    </row>
    <row r="4713" spans="1:3">
      <c r="A4713" s="16"/>
      <c r="C4713"/>
    </row>
    <row r="4714" spans="1:3">
      <c r="A4714" s="16"/>
      <c r="C4714"/>
    </row>
    <row r="4715" spans="1:3">
      <c r="A4715" s="16"/>
      <c r="C4715"/>
    </row>
    <row r="4716" spans="1:3">
      <c r="A4716" s="16"/>
      <c r="C4716"/>
    </row>
    <row r="4717" spans="1:3">
      <c r="A4717" s="16"/>
      <c r="C4717"/>
    </row>
    <row r="4718" spans="1:3">
      <c r="A4718" s="16"/>
      <c r="C4718"/>
    </row>
    <row r="4719" spans="1:3">
      <c r="A4719" s="16"/>
      <c r="C4719"/>
    </row>
    <row r="4720" spans="1:3">
      <c r="A4720" s="16"/>
      <c r="C4720"/>
    </row>
    <row r="4721" spans="1:3">
      <c r="A4721" s="16"/>
      <c r="C4721"/>
    </row>
    <row r="4722" spans="1:3">
      <c r="A4722" s="16"/>
      <c r="C4722"/>
    </row>
    <row r="4723" spans="1:3">
      <c r="A4723" s="16"/>
      <c r="C4723"/>
    </row>
    <row r="4724" spans="1:3">
      <c r="A4724" s="16"/>
      <c r="C4724"/>
    </row>
    <row r="4725" spans="1:3">
      <c r="A4725" s="16"/>
      <c r="C4725"/>
    </row>
    <row r="4726" spans="1:3">
      <c r="A4726" s="16"/>
      <c r="C4726"/>
    </row>
    <row r="4727" spans="1:3">
      <c r="A4727" s="16"/>
      <c r="C4727"/>
    </row>
    <row r="4728" spans="1:3">
      <c r="A4728" s="16"/>
      <c r="C4728"/>
    </row>
    <row r="4729" spans="1:3">
      <c r="A4729" s="16"/>
      <c r="C4729"/>
    </row>
    <row r="4730" spans="1:3">
      <c r="A4730" s="16"/>
      <c r="C4730"/>
    </row>
    <row r="4731" spans="1:3">
      <c r="A4731" s="16"/>
      <c r="C4731"/>
    </row>
    <row r="4732" spans="1:3">
      <c r="A4732" s="16"/>
      <c r="C4732"/>
    </row>
    <row r="4733" spans="1:3">
      <c r="A4733" s="16"/>
      <c r="C4733"/>
    </row>
    <row r="4734" spans="1:3">
      <c r="A4734" s="16"/>
      <c r="C4734"/>
    </row>
    <row r="4735" spans="1:3">
      <c r="A4735" s="16"/>
      <c r="C4735"/>
    </row>
    <row r="4736" spans="1:3">
      <c r="A4736" s="16"/>
      <c r="C4736"/>
    </row>
    <row r="4737" spans="1:3">
      <c r="A4737" s="16"/>
      <c r="C4737"/>
    </row>
    <row r="4738" spans="1:3">
      <c r="A4738" s="16"/>
      <c r="C4738"/>
    </row>
    <row r="4739" spans="1:3">
      <c r="A4739" s="16"/>
      <c r="C4739"/>
    </row>
    <row r="4740" spans="1:3">
      <c r="A4740" s="16"/>
      <c r="C4740"/>
    </row>
    <row r="4741" spans="1:3">
      <c r="A4741" s="16"/>
      <c r="C4741"/>
    </row>
    <row r="4742" spans="1:3">
      <c r="A4742" s="16"/>
      <c r="C4742"/>
    </row>
    <row r="4743" spans="1:3">
      <c r="A4743" s="16"/>
      <c r="C4743"/>
    </row>
    <row r="4744" spans="1:3">
      <c r="A4744" s="16"/>
      <c r="C4744"/>
    </row>
    <row r="4745" spans="1:3">
      <c r="A4745" s="16"/>
      <c r="C4745"/>
    </row>
    <row r="4746" spans="1:3">
      <c r="A4746" s="16"/>
      <c r="C4746"/>
    </row>
    <row r="4747" spans="1:3">
      <c r="A4747" s="16"/>
      <c r="C4747"/>
    </row>
    <row r="4748" spans="1:3">
      <c r="A4748" s="16"/>
      <c r="C4748"/>
    </row>
    <row r="4749" spans="1:3">
      <c r="A4749" s="16"/>
      <c r="C4749"/>
    </row>
    <row r="4750" spans="1:3">
      <c r="A4750" s="16"/>
      <c r="C4750"/>
    </row>
    <row r="4751" spans="1:3">
      <c r="A4751" s="16"/>
      <c r="C4751"/>
    </row>
    <row r="4752" spans="1:3">
      <c r="A4752" s="16"/>
      <c r="C4752"/>
    </row>
    <row r="4753" spans="1:3">
      <c r="A4753" s="16"/>
      <c r="C4753"/>
    </row>
    <row r="4754" spans="1:3">
      <c r="A4754" s="16"/>
      <c r="C4754"/>
    </row>
    <row r="4755" spans="1:3">
      <c r="A4755" s="16"/>
      <c r="C4755"/>
    </row>
    <row r="4756" spans="1:3">
      <c r="A4756" s="16"/>
      <c r="C4756"/>
    </row>
    <row r="4757" spans="1:3">
      <c r="A4757" s="16"/>
      <c r="C4757"/>
    </row>
    <row r="4758" spans="1:3">
      <c r="A4758" s="16"/>
      <c r="C4758"/>
    </row>
    <row r="4759" spans="1:3">
      <c r="A4759" s="16"/>
      <c r="C4759"/>
    </row>
    <row r="4760" spans="1:3">
      <c r="A4760" s="16"/>
      <c r="C4760"/>
    </row>
    <row r="4761" spans="1:3">
      <c r="A4761" s="16"/>
      <c r="C4761"/>
    </row>
    <row r="4762" spans="1:3">
      <c r="A4762" s="16"/>
      <c r="C4762"/>
    </row>
    <row r="4763" spans="1:3">
      <c r="A4763" s="16"/>
      <c r="C4763"/>
    </row>
    <row r="4764" spans="1:3">
      <c r="A4764" s="16"/>
      <c r="C4764"/>
    </row>
    <row r="4765" spans="1:3">
      <c r="A4765" s="16"/>
      <c r="C4765"/>
    </row>
    <row r="4766" spans="1:3">
      <c r="A4766" s="16"/>
      <c r="C4766"/>
    </row>
    <row r="4767" spans="1:3">
      <c r="A4767" s="16"/>
      <c r="C4767"/>
    </row>
    <row r="4768" spans="1:3">
      <c r="A4768" s="16"/>
      <c r="C4768"/>
    </row>
    <row r="4769" spans="1:3">
      <c r="A4769" s="16"/>
      <c r="C4769"/>
    </row>
    <row r="4770" spans="1:3">
      <c r="A4770" s="16"/>
      <c r="C4770"/>
    </row>
    <row r="4771" spans="1:3">
      <c r="A4771" s="16"/>
      <c r="C4771"/>
    </row>
    <row r="4772" spans="1:3">
      <c r="A4772" s="16"/>
      <c r="C4772"/>
    </row>
    <row r="4773" spans="1:3">
      <c r="A4773" s="16"/>
      <c r="C4773"/>
    </row>
    <row r="4774" spans="1:3">
      <c r="A4774" s="16"/>
      <c r="C4774"/>
    </row>
    <row r="4775" spans="1:3">
      <c r="A4775" s="16"/>
      <c r="C4775"/>
    </row>
    <row r="4776" spans="1:3">
      <c r="A4776" s="16"/>
      <c r="C4776"/>
    </row>
    <row r="4777" spans="1:3">
      <c r="A4777" s="16"/>
      <c r="C4777"/>
    </row>
    <row r="4778" spans="1:3">
      <c r="A4778" s="16"/>
      <c r="C4778"/>
    </row>
    <row r="4779" spans="1:3">
      <c r="A4779" s="16"/>
      <c r="C4779"/>
    </row>
    <row r="4780" spans="1:3">
      <c r="A4780" s="16"/>
      <c r="C4780"/>
    </row>
    <row r="4781" spans="1:3">
      <c r="A4781" s="16"/>
      <c r="C4781"/>
    </row>
    <row r="4782" spans="1:3">
      <c r="A4782" s="16"/>
      <c r="C4782"/>
    </row>
    <row r="4783" spans="1:3">
      <c r="A4783" s="16"/>
      <c r="C4783"/>
    </row>
    <row r="4784" spans="1:3">
      <c r="A4784" s="16"/>
      <c r="C4784"/>
    </row>
    <row r="4785" spans="1:3">
      <c r="A4785" s="16"/>
      <c r="C4785"/>
    </row>
    <row r="4786" spans="1:3">
      <c r="A4786" s="16"/>
      <c r="C4786"/>
    </row>
    <row r="4787" spans="1:3">
      <c r="A4787" s="16"/>
      <c r="C4787"/>
    </row>
    <row r="4788" spans="1:3">
      <c r="A4788" s="16"/>
      <c r="C4788"/>
    </row>
    <row r="4789" spans="1:3">
      <c r="A4789" s="16"/>
      <c r="C4789"/>
    </row>
    <row r="4790" spans="1:3">
      <c r="A4790" s="16"/>
      <c r="C4790"/>
    </row>
    <row r="4791" spans="1:3">
      <c r="A4791" s="16"/>
      <c r="C4791"/>
    </row>
    <row r="4792" spans="1:3">
      <c r="A4792" s="16"/>
      <c r="C4792"/>
    </row>
    <row r="4793" spans="1:3">
      <c r="A4793" s="16"/>
      <c r="C4793"/>
    </row>
    <row r="4794" spans="1:3">
      <c r="A4794" s="16"/>
      <c r="C4794"/>
    </row>
    <row r="4795" spans="1:3">
      <c r="A4795" s="16"/>
      <c r="C4795"/>
    </row>
    <row r="4796" spans="1:3">
      <c r="A4796" s="16"/>
      <c r="C4796"/>
    </row>
    <row r="4797" spans="1:3">
      <c r="A4797" s="16"/>
      <c r="C4797"/>
    </row>
    <row r="4798" spans="1:3">
      <c r="A4798" s="16"/>
      <c r="C4798"/>
    </row>
    <row r="4799" spans="1:3">
      <c r="A4799" s="16"/>
      <c r="C4799"/>
    </row>
    <row r="4800" spans="1:3">
      <c r="A4800" s="16"/>
      <c r="C4800"/>
    </row>
    <row r="4801" spans="1:3">
      <c r="A4801" s="16"/>
      <c r="C4801"/>
    </row>
    <row r="4802" spans="1:3">
      <c r="A4802" s="16"/>
      <c r="C4802"/>
    </row>
    <row r="4803" spans="1:3">
      <c r="A4803" s="16"/>
      <c r="C4803"/>
    </row>
    <row r="4804" spans="1:3">
      <c r="A4804" s="16"/>
      <c r="C4804"/>
    </row>
    <row r="4805" spans="1:3">
      <c r="A4805" s="16"/>
      <c r="C4805"/>
    </row>
    <row r="4806" spans="1:3">
      <c r="A4806" s="16"/>
      <c r="C4806"/>
    </row>
    <row r="4807" spans="1:3">
      <c r="A4807" s="16"/>
      <c r="C4807"/>
    </row>
    <row r="4808" spans="1:3">
      <c r="A4808" s="16"/>
      <c r="C4808"/>
    </row>
    <row r="4809" spans="1:3">
      <c r="A4809" s="16"/>
      <c r="C4809"/>
    </row>
    <row r="4810" spans="1:3">
      <c r="A4810" s="16"/>
      <c r="C4810"/>
    </row>
    <row r="4811" spans="1:3">
      <c r="A4811" s="16"/>
      <c r="C4811"/>
    </row>
    <row r="4812" spans="1:3">
      <c r="A4812" s="16"/>
      <c r="C4812"/>
    </row>
    <row r="4813" spans="1:3">
      <c r="A4813" s="16"/>
      <c r="C4813"/>
    </row>
    <row r="4814" spans="1:3">
      <c r="A4814" s="16"/>
      <c r="C4814"/>
    </row>
    <row r="4815" spans="1:3">
      <c r="A4815" s="16"/>
      <c r="C4815"/>
    </row>
    <row r="4816" spans="1:3">
      <c r="A4816" s="16"/>
      <c r="C4816"/>
    </row>
    <row r="4817" spans="1:3">
      <c r="A4817" s="16"/>
      <c r="C4817"/>
    </row>
    <row r="4818" spans="1:3">
      <c r="A4818" s="16"/>
      <c r="C4818"/>
    </row>
    <row r="4819" spans="1:3">
      <c r="A4819" s="16"/>
      <c r="C4819"/>
    </row>
    <row r="4820" spans="1:3">
      <c r="A4820" s="16"/>
      <c r="C4820"/>
    </row>
    <row r="4821" spans="1:3">
      <c r="A4821" s="16"/>
      <c r="C4821"/>
    </row>
    <row r="4822" spans="1:3">
      <c r="A4822" s="16"/>
      <c r="C4822"/>
    </row>
    <row r="4823" spans="1:3">
      <c r="A4823" s="16"/>
      <c r="C4823"/>
    </row>
    <row r="4824" spans="1:3">
      <c r="A4824" s="16"/>
      <c r="C4824"/>
    </row>
    <row r="4825" spans="1:3">
      <c r="A4825" s="16"/>
      <c r="C4825"/>
    </row>
    <row r="4826" spans="1:3">
      <c r="A4826" s="16"/>
      <c r="C4826"/>
    </row>
    <row r="4827" spans="1:3">
      <c r="A4827" s="16"/>
      <c r="C4827"/>
    </row>
    <row r="4828" spans="1:3">
      <c r="A4828" s="16"/>
      <c r="C4828"/>
    </row>
    <row r="4829" spans="1:3">
      <c r="A4829" s="16"/>
      <c r="C4829"/>
    </row>
    <row r="4830" spans="1:3">
      <c r="A4830" s="16"/>
      <c r="C4830"/>
    </row>
    <row r="4831" spans="1:3">
      <c r="A4831" s="16"/>
      <c r="C4831"/>
    </row>
    <row r="4832" spans="1:3">
      <c r="A4832" s="16"/>
      <c r="C4832"/>
    </row>
    <row r="4833" spans="1:3">
      <c r="A4833" s="16"/>
      <c r="C4833"/>
    </row>
    <row r="4834" spans="1:3">
      <c r="A4834" s="16"/>
      <c r="C4834"/>
    </row>
    <row r="4835" spans="1:3">
      <c r="A4835" s="16"/>
      <c r="C4835"/>
    </row>
    <row r="4836" spans="1:3">
      <c r="A4836" s="16"/>
      <c r="C4836"/>
    </row>
    <row r="4837" spans="1:3">
      <c r="A4837" s="16"/>
      <c r="C4837"/>
    </row>
    <row r="4838" spans="1:3">
      <c r="A4838" s="16"/>
      <c r="C4838"/>
    </row>
    <row r="4839" spans="1:3">
      <c r="A4839" s="16"/>
      <c r="C4839"/>
    </row>
    <row r="4840" spans="1:3">
      <c r="A4840" s="16"/>
      <c r="C4840"/>
    </row>
    <row r="4841" spans="1:3">
      <c r="A4841" s="16"/>
      <c r="C4841"/>
    </row>
    <row r="4842" spans="1:3">
      <c r="A4842" s="16"/>
      <c r="C4842"/>
    </row>
    <row r="4843" spans="1:3">
      <c r="A4843" s="16"/>
      <c r="C4843"/>
    </row>
    <row r="4844" spans="1:3">
      <c r="A4844" s="16"/>
      <c r="C4844"/>
    </row>
    <row r="4845" spans="1:3">
      <c r="A4845" s="16"/>
      <c r="C4845"/>
    </row>
    <row r="4846" spans="1:3">
      <c r="A4846" s="16"/>
      <c r="C4846"/>
    </row>
    <row r="4847" spans="1:3">
      <c r="A4847" s="16"/>
      <c r="C4847"/>
    </row>
    <row r="4848" spans="1:3">
      <c r="A4848" s="16"/>
      <c r="C4848"/>
    </row>
    <row r="4849" spans="1:3">
      <c r="A4849" s="16"/>
      <c r="C4849"/>
    </row>
    <row r="4850" spans="1:3">
      <c r="A4850" s="16"/>
      <c r="C4850"/>
    </row>
    <row r="4851" spans="1:3">
      <c r="A4851" s="16"/>
      <c r="C4851"/>
    </row>
    <row r="4852" spans="1:3">
      <c r="A4852" s="16"/>
      <c r="C4852"/>
    </row>
    <row r="4853" spans="1:3">
      <c r="A4853" s="16"/>
      <c r="C4853"/>
    </row>
    <row r="4854" spans="1:3">
      <c r="A4854" s="16"/>
      <c r="C4854"/>
    </row>
    <row r="4855" spans="1:3">
      <c r="A4855" s="16"/>
      <c r="C4855"/>
    </row>
    <row r="4856" spans="1:3">
      <c r="A4856" s="16"/>
      <c r="C4856"/>
    </row>
    <row r="4857" spans="1:3">
      <c r="A4857" s="16"/>
      <c r="C4857"/>
    </row>
    <row r="4858" spans="1:3">
      <c r="A4858" s="16"/>
      <c r="C4858"/>
    </row>
    <row r="4859" spans="1:3">
      <c r="A4859" s="16"/>
      <c r="C4859"/>
    </row>
    <row r="4860" spans="1:3">
      <c r="A4860" s="16"/>
      <c r="C4860"/>
    </row>
    <row r="4861" spans="1:3">
      <c r="A4861" s="16"/>
      <c r="C4861"/>
    </row>
    <row r="4862" spans="1:3">
      <c r="A4862" s="16"/>
      <c r="C4862"/>
    </row>
    <row r="4863" spans="1:3">
      <c r="A4863" s="16"/>
      <c r="C4863"/>
    </row>
    <row r="4864" spans="1:3">
      <c r="A4864" s="16"/>
      <c r="C4864"/>
    </row>
    <row r="4865" spans="1:3">
      <c r="A4865" s="16"/>
      <c r="C4865"/>
    </row>
    <row r="4866" spans="1:3">
      <c r="A4866" s="16"/>
      <c r="C4866"/>
    </row>
    <row r="4867" spans="1:3">
      <c r="A4867" s="16"/>
      <c r="C4867"/>
    </row>
    <row r="4868" spans="1:3">
      <c r="A4868" s="16"/>
      <c r="C4868"/>
    </row>
    <row r="4869" spans="1:3">
      <c r="A4869" s="16"/>
      <c r="C4869"/>
    </row>
    <row r="4870" spans="1:3">
      <c r="A4870" s="16"/>
      <c r="C4870"/>
    </row>
    <row r="4871" spans="1:3">
      <c r="A4871" s="16"/>
      <c r="C4871"/>
    </row>
    <row r="4872" spans="1:3">
      <c r="A4872" s="16"/>
      <c r="C4872"/>
    </row>
    <row r="4873" spans="1:3">
      <c r="A4873" s="16"/>
      <c r="C4873"/>
    </row>
    <row r="4874" spans="1:3">
      <c r="A4874" s="16"/>
      <c r="C4874"/>
    </row>
    <row r="4875" spans="1:3">
      <c r="A4875" s="16"/>
      <c r="C4875"/>
    </row>
    <row r="4876" spans="1:3">
      <c r="A4876" s="16"/>
      <c r="C4876"/>
    </row>
    <row r="4877" spans="1:3">
      <c r="A4877" s="16"/>
      <c r="C4877"/>
    </row>
    <row r="4878" spans="1:3">
      <c r="A4878" s="16"/>
      <c r="C4878"/>
    </row>
    <row r="4879" spans="1:3">
      <c r="A4879" s="16"/>
      <c r="C4879"/>
    </row>
    <row r="4880" spans="1:3">
      <c r="A4880" s="16"/>
      <c r="C4880"/>
    </row>
    <row r="4881" spans="1:3">
      <c r="A4881" s="16"/>
      <c r="C4881"/>
    </row>
    <row r="4882" spans="1:3">
      <c r="A4882" s="16"/>
      <c r="C4882"/>
    </row>
    <row r="4883" spans="1:3">
      <c r="A4883" s="16"/>
      <c r="C4883"/>
    </row>
    <row r="4884" spans="1:3">
      <c r="A4884" s="16"/>
      <c r="C4884"/>
    </row>
    <row r="4885" spans="1:3">
      <c r="A4885" s="16"/>
      <c r="C4885"/>
    </row>
    <row r="4886" spans="1:3">
      <c r="A4886" s="16"/>
      <c r="C4886"/>
    </row>
    <row r="4887" spans="1:3">
      <c r="A4887" s="16"/>
      <c r="C4887"/>
    </row>
    <row r="4888" spans="1:3">
      <c r="A4888" s="16"/>
      <c r="C4888"/>
    </row>
    <row r="4889" spans="1:3">
      <c r="A4889" s="16"/>
      <c r="C4889"/>
    </row>
    <row r="4890" spans="1:3">
      <c r="A4890" s="16"/>
      <c r="C4890"/>
    </row>
    <row r="4891" spans="1:3">
      <c r="A4891" s="16"/>
      <c r="C4891"/>
    </row>
    <row r="4892" spans="1:3">
      <c r="A4892" s="16"/>
      <c r="C4892"/>
    </row>
    <row r="4893" spans="1:3">
      <c r="A4893" s="16"/>
      <c r="C4893"/>
    </row>
    <row r="4894" spans="1:3">
      <c r="A4894" s="16"/>
      <c r="C4894"/>
    </row>
    <row r="4895" spans="1:3">
      <c r="A4895" s="16"/>
      <c r="C4895"/>
    </row>
    <row r="4896" spans="1:3">
      <c r="A4896" s="16"/>
      <c r="C4896"/>
    </row>
    <row r="4897" spans="1:3">
      <c r="A4897" s="16"/>
      <c r="C4897"/>
    </row>
    <row r="4898" spans="1:3">
      <c r="A4898" s="16"/>
      <c r="C4898"/>
    </row>
    <row r="4899" spans="1:3">
      <c r="A4899" s="16"/>
      <c r="C4899"/>
    </row>
    <row r="4900" spans="1:3">
      <c r="A4900" s="16"/>
      <c r="C4900"/>
    </row>
    <row r="4901" spans="1:3">
      <c r="A4901" s="16"/>
      <c r="C4901"/>
    </row>
    <row r="4902" spans="1:3">
      <c r="A4902" s="16"/>
      <c r="C4902"/>
    </row>
    <row r="4903" spans="1:3">
      <c r="A4903" s="16"/>
      <c r="C4903"/>
    </row>
    <row r="4904" spans="1:3">
      <c r="A4904" s="16"/>
      <c r="C4904"/>
    </row>
    <row r="4905" spans="1:3">
      <c r="A4905" s="16"/>
      <c r="C4905"/>
    </row>
    <row r="4906" spans="1:3">
      <c r="A4906" s="16"/>
      <c r="C4906"/>
    </row>
    <row r="4907" spans="1:3">
      <c r="A4907" s="16"/>
      <c r="C4907"/>
    </row>
    <row r="4908" spans="1:3">
      <c r="A4908" s="16"/>
      <c r="C4908"/>
    </row>
    <row r="4909" spans="1:3">
      <c r="A4909" s="16"/>
      <c r="C4909"/>
    </row>
    <row r="4910" spans="1:3">
      <c r="A4910" s="16"/>
      <c r="C4910"/>
    </row>
    <row r="4911" spans="1:3">
      <c r="A4911" s="16"/>
      <c r="C4911"/>
    </row>
    <row r="4912" spans="1:3">
      <c r="A4912" s="16"/>
      <c r="C4912"/>
    </row>
    <row r="4913" spans="1:3">
      <c r="A4913" s="16"/>
      <c r="C4913"/>
    </row>
    <row r="4914" spans="1:3">
      <c r="A4914" s="16"/>
      <c r="C4914"/>
    </row>
    <row r="4915" spans="1:3">
      <c r="A4915" s="16"/>
      <c r="C4915"/>
    </row>
    <row r="4916" spans="1:3">
      <c r="A4916" s="16"/>
      <c r="C4916"/>
    </row>
    <row r="4917" spans="1:3">
      <c r="A4917" s="16"/>
      <c r="C4917"/>
    </row>
    <row r="4918" spans="1:3">
      <c r="A4918" s="16"/>
      <c r="C4918"/>
    </row>
    <row r="4919" spans="1:3">
      <c r="A4919" s="16"/>
      <c r="C4919"/>
    </row>
    <row r="4920" spans="1:3">
      <c r="A4920" s="16"/>
      <c r="C4920"/>
    </row>
    <row r="4921" spans="1:3">
      <c r="A4921" s="16"/>
      <c r="C4921"/>
    </row>
    <row r="4922" spans="1:3">
      <c r="A4922" s="16"/>
      <c r="C4922"/>
    </row>
    <row r="4923" spans="1:3">
      <c r="A4923" s="16"/>
      <c r="C4923"/>
    </row>
    <row r="4924" spans="1:3">
      <c r="A4924" s="16"/>
      <c r="C4924"/>
    </row>
    <row r="4925" spans="1:3">
      <c r="A4925" s="16"/>
      <c r="C4925"/>
    </row>
    <row r="4926" spans="1:3">
      <c r="A4926" s="16"/>
      <c r="C4926"/>
    </row>
    <row r="4927" spans="1:3">
      <c r="A4927" s="16"/>
      <c r="C4927"/>
    </row>
    <row r="4928" spans="1:3">
      <c r="A4928" s="16"/>
      <c r="C4928"/>
    </row>
    <row r="4929" spans="1:3">
      <c r="A4929" s="16"/>
      <c r="C4929"/>
    </row>
    <row r="4930" spans="1:3">
      <c r="A4930" s="16"/>
      <c r="C4930"/>
    </row>
    <row r="4931" spans="1:3">
      <c r="A4931" s="16"/>
      <c r="C4931"/>
    </row>
    <row r="4932" spans="1:3">
      <c r="A4932" s="16"/>
      <c r="C4932"/>
    </row>
    <row r="4933" spans="1:3">
      <c r="A4933" s="16"/>
      <c r="C4933"/>
    </row>
    <row r="4934" spans="1:3">
      <c r="A4934" s="16"/>
      <c r="C4934"/>
    </row>
    <row r="4935" spans="1:3">
      <c r="A4935" s="16"/>
      <c r="C4935"/>
    </row>
    <row r="4936" spans="1:3">
      <c r="A4936" s="16"/>
      <c r="C4936"/>
    </row>
    <row r="4937" spans="1:3">
      <c r="A4937" s="16"/>
      <c r="C4937"/>
    </row>
    <row r="4938" spans="1:3">
      <c r="A4938" s="16"/>
      <c r="C4938"/>
    </row>
    <row r="4939" spans="1:3">
      <c r="A4939" s="16"/>
      <c r="C4939"/>
    </row>
    <row r="4940" spans="1:3">
      <c r="A4940" s="16"/>
      <c r="C4940"/>
    </row>
    <row r="4941" spans="1:3">
      <c r="A4941" s="16"/>
      <c r="C4941"/>
    </row>
    <row r="4942" spans="1:3">
      <c r="A4942" s="16"/>
      <c r="C4942"/>
    </row>
    <row r="4943" spans="1:3">
      <c r="A4943" s="16"/>
      <c r="C4943"/>
    </row>
    <row r="4944" spans="1:3">
      <c r="A4944" s="16"/>
      <c r="C4944"/>
    </row>
    <row r="4945" spans="1:3">
      <c r="A4945" s="16"/>
      <c r="C4945"/>
    </row>
    <row r="4946" spans="1:3">
      <c r="A4946" s="16"/>
      <c r="C4946"/>
    </row>
    <row r="4947" spans="1:3">
      <c r="A4947" s="16"/>
      <c r="C4947"/>
    </row>
    <row r="4948" spans="1:3">
      <c r="A4948" s="16"/>
      <c r="C4948"/>
    </row>
    <row r="4949" spans="1:3">
      <c r="A4949" s="16"/>
      <c r="C4949"/>
    </row>
    <row r="4950" spans="1:3">
      <c r="A4950" s="16"/>
      <c r="C4950"/>
    </row>
    <row r="4951" spans="1:3">
      <c r="A4951" s="16"/>
      <c r="C4951"/>
    </row>
    <row r="4952" spans="1:3">
      <c r="A4952" s="16"/>
      <c r="C4952"/>
    </row>
    <row r="4953" spans="1:3">
      <c r="A4953" s="16"/>
      <c r="C4953"/>
    </row>
    <row r="4954" spans="1:3">
      <c r="A4954" s="16"/>
      <c r="C4954"/>
    </row>
    <row r="4955" spans="1:3">
      <c r="A4955" s="16"/>
      <c r="C4955"/>
    </row>
    <row r="4956" spans="1:3">
      <c r="A4956" s="16"/>
      <c r="C4956"/>
    </row>
    <row r="4957" spans="1:3">
      <c r="A4957" s="16"/>
      <c r="C4957"/>
    </row>
    <row r="4958" spans="1:3">
      <c r="A4958" s="16"/>
      <c r="C4958"/>
    </row>
    <row r="4959" spans="1:3">
      <c r="A4959" s="16"/>
      <c r="C4959"/>
    </row>
    <row r="4960" spans="1:3">
      <c r="A4960" s="16"/>
      <c r="C4960"/>
    </row>
    <row r="4961" spans="1:3">
      <c r="A4961" s="16"/>
      <c r="C4961"/>
    </row>
    <row r="4962" spans="1:3">
      <c r="A4962" s="16"/>
      <c r="C4962"/>
    </row>
    <row r="4963" spans="1:3">
      <c r="A4963" s="16"/>
      <c r="C4963"/>
    </row>
    <row r="4964" spans="1:3">
      <c r="A4964" s="16"/>
      <c r="C4964"/>
    </row>
    <row r="4965" spans="1:3">
      <c r="A4965" s="16"/>
      <c r="C4965"/>
    </row>
    <row r="4966" spans="1:3">
      <c r="A4966" s="16"/>
      <c r="C4966"/>
    </row>
    <row r="4967" spans="1:3">
      <c r="A4967" s="16"/>
      <c r="C4967"/>
    </row>
    <row r="4968" spans="1:3">
      <c r="A4968" s="16"/>
      <c r="C4968"/>
    </row>
    <row r="4969" spans="1:3">
      <c r="A4969" s="16"/>
      <c r="C4969"/>
    </row>
    <row r="4970" spans="1:3">
      <c r="A4970" s="16"/>
      <c r="C4970"/>
    </row>
    <row r="4971" spans="1:3">
      <c r="A4971" s="16"/>
      <c r="C4971"/>
    </row>
    <row r="4972" spans="1:3">
      <c r="A4972" s="16"/>
      <c r="C4972"/>
    </row>
    <row r="4973" spans="1:3">
      <c r="A4973" s="16"/>
      <c r="C4973"/>
    </row>
    <row r="4974" spans="1:3">
      <c r="A4974" s="16"/>
      <c r="C4974"/>
    </row>
    <row r="4975" spans="1:3">
      <c r="A4975" s="16"/>
      <c r="C4975"/>
    </row>
    <row r="4976" spans="1:3">
      <c r="A4976" s="16"/>
      <c r="C4976"/>
    </row>
    <row r="4977" spans="1:3">
      <c r="A4977" s="16"/>
      <c r="C4977"/>
    </row>
    <row r="4978" spans="1:3">
      <c r="A4978" s="16"/>
      <c r="C4978"/>
    </row>
    <row r="4979" spans="1:3">
      <c r="A4979" s="16"/>
      <c r="C4979"/>
    </row>
    <row r="4980" spans="1:3">
      <c r="A4980" s="16"/>
      <c r="C4980"/>
    </row>
    <row r="4981" spans="1:3">
      <c r="A4981" s="16"/>
      <c r="C4981"/>
    </row>
    <row r="4982" spans="1:3">
      <c r="A4982" s="16"/>
      <c r="C4982"/>
    </row>
    <row r="4983" spans="1:3">
      <c r="A4983" s="16"/>
      <c r="C4983"/>
    </row>
    <row r="4984" spans="1:3">
      <c r="A4984" s="16"/>
      <c r="C4984"/>
    </row>
    <row r="4985" spans="1:3">
      <c r="A4985" s="16"/>
      <c r="C4985"/>
    </row>
    <row r="4986" spans="1:3">
      <c r="A4986" s="16"/>
      <c r="C4986"/>
    </row>
    <row r="4987" spans="1:3">
      <c r="A4987" s="16"/>
      <c r="C4987"/>
    </row>
    <row r="4988" spans="1:3">
      <c r="A4988" s="16"/>
      <c r="C4988"/>
    </row>
    <row r="4989" spans="1:3">
      <c r="A4989" s="16"/>
      <c r="C4989"/>
    </row>
    <row r="4990" spans="1:3">
      <c r="A4990" s="16"/>
      <c r="C4990"/>
    </row>
    <row r="4991" spans="1:3">
      <c r="A4991" s="16"/>
      <c r="C4991"/>
    </row>
    <row r="4992" spans="1:3">
      <c r="A4992" s="16"/>
      <c r="C4992"/>
    </row>
    <row r="4993" spans="1:3">
      <c r="A4993" s="16"/>
      <c r="C4993"/>
    </row>
    <row r="4994" spans="1:3">
      <c r="A4994" s="16"/>
      <c r="C4994"/>
    </row>
    <row r="4995" spans="1:3">
      <c r="A4995" s="16"/>
      <c r="C4995"/>
    </row>
    <row r="4996" spans="1:3">
      <c r="A4996" s="16"/>
      <c r="C4996"/>
    </row>
    <row r="4997" spans="1:3">
      <c r="A4997" s="16"/>
      <c r="C4997"/>
    </row>
    <row r="4998" spans="1:3">
      <c r="A4998" s="16"/>
      <c r="C4998"/>
    </row>
    <row r="4999" spans="1:3">
      <c r="A4999" s="16"/>
      <c r="C4999"/>
    </row>
    <row r="5000" spans="1:3">
      <c r="A5000" s="16"/>
      <c r="C5000"/>
    </row>
    <row r="5001" spans="1:3">
      <c r="A5001" s="16"/>
      <c r="C5001"/>
    </row>
    <row r="5002" spans="1:3">
      <c r="A5002" s="16"/>
      <c r="C5002"/>
    </row>
    <row r="5003" spans="1:3">
      <c r="A5003" s="16"/>
      <c r="C5003"/>
    </row>
    <row r="5004" spans="1:3">
      <c r="A5004" s="16"/>
      <c r="C5004"/>
    </row>
    <row r="5005" spans="1:3">
      <c r="A5005" s="16"/>
      <c r="C5005"/>
    </row>
    <row r="5006" spans="1:3">
      <c r="A5006" s="16"/>
      <c r="C5006"/>
    </row>
    <row r="5007" spans="1:3">
      <c r="A5007" s="16"/>
      <c r="C5007"/>
    </row>
    <row r="5008" spans="1:3">
      <c r="A5008" s="16"/>
      <c r="C5008"/>
    </row>
    <row r="5009" spans="1:3">
      <c r="A5009" s="16"/>
      <c r="C5009"/>
    </row>
    <row r="5010" spans="1:3">
      <c r="A5010" s="16"/>
      <c r="C5010"/>
    </row>
    <row r="5011" spans="1:3">
      <c r="A5011" s="16"/>
      <c r="C5011"/>
    </row>
    <row r="5012" spans="1:3">
      <c r="A5012" s="16"/>
      <c r="C5012"/>
    </row>
    <row r="5013" spans="1:3">
      <c r="A5013" s="16"/>
      <c r="C5013"/>
    </row>
    <row r="5014" spans="1:3">
      <c r="A5014" s="16"/>
      <c r="C5014"/>
    </row>
    <row r="5015" spans="1:3">
      <c r="A5015" s="16"/>
      <c r="C5015"/>
    </row>
    <row r="5016" spans="1:3">
      <c r="A5016" s="16"/>
      <c r="C5016"/>
    </row>
    <row r="5017" spans="1:3">
      <c r="A5017" s="16"/>
      <c r="C5017"/>
    </row>
    <row r="5018" spans="1:3">
      <c r="A5018" s="16"/>
      <c r="C5018"/>
    </row>
    <row r="5019" spans="1:3">
      <c r="A5019" s="16"/>
      <c r="C5019"/>
    </row>
    <row r="5020" spans="1:3">
      <c r="A5020" s="16"/>
      <c r="C5020"/>
    </row>
    <row r="5021" spans="1:3">
      <c r="A5021" s="16"/>
      <c r="C5021"/>
    </row>
    <row r="5022" spans="1:3">
      <c r="A5022" s="16"/>
      <c r="C5022"/>
    </row>
    <row r="5023" spans="1:3">
      <c r="A5023" s="16"/>
      <c r="C5023"/>
    </row>
    <row r="5024" spans="1:3">
      <c r="A5024" s="16"/>
      <c r="C5024"/>
    </row>
    <row r="5025" spans="1:3">
      <c r="A5025" s="16"/>
      <c r="C5025"/>
    </row>
    <row r="5026" spans="1:3">
      <c r="A5026" s="16"/>
      <c r="C5026"/>
    </row>
    <row r="5027" spans="1:3">
      <c r="A5027" s="16"/>
      <c r="C5027"/>
    </row>
    <row r="5028" spans="1:3">
      <c r="A5028" s="16"/>
      <c r="C5028"/>
    </row>
    <row r="5029" spans="1:3">
      <c r="A5029" s="16"/>
      <c r="C5029"/>
    </row>
    <row r="5030" spans="1:3">
      <c r="A5030" s="16"/>
      <c r="C5030"/>
    </row>
    <row r="5031" spans="1:3">
      <c r="A5031" s="16"/>
      <c r="C5031"/>
    </row>
    <row r="5032" spans="1:3">
      <c r="A5032" s="16"/>
      <c r="C5032"/>
    </row>
    <row r="5033" spans="1:3">
      <c r="A5033" s="16"/>
      <c r="C5033"/>
    </row>
    <row r="5034" spans="1:3">
      <c r="A5034" s="16"/>
      <c r="C5034"/>
    </row>
    <row r="5035" spans="1:3">
      <c r="A5035" s="16"/>
      <c r="C5035"/>
    </row>
    <row r="5036" spans="1:3">
      <c r="A5036" s="16"/>
      <c r="C5036"/>
    </row>
    <row r="5037" spans="1:3">
      <c r="A5037" s="16"/>
      <c r="C5037"/>
    </row>
    <row r="5038" spans="1:3">
      <c r="A5038" s="16"/>
      <c r="C5038"/>
    </row>
    <row r="5039" spans="1:3">
      <c r="A5039" s="16"/>
      <c r="C5039"/>
    </row>
    <row r="5040" spans="1:3">
      <c r="A5040" s="16"/>
      <c r="C5040"/>
    </row>
    <row r="5041" spans="1:3">
      <c r="A5041" s="16"/>
      <c r="C5041"/>
    </row>
    <row r="5042" spans="1:3">
      <c r="A5042" s="16"/>
      <c r="C5042"/>
    </row>
    <row r="5043" spans="1:3">
      <c r="A5043" s="16"/>
      <c r="C5043"/>
    </row>
    <row r="5044" spans="1:3">
      <c r="A5044" s="16"/>
      <c r="C5044"/>
    </row>
    <row r="5045" spans="1:3">
      <c r="A5045" s="16"/>
      <c r="C5045"/>
    </row>
    <row r="5046" spans="1:3">
      <c r="A5046" s="16"/>
      <c r="C5046"/>
    </row>
    <row r="5047" spans="1:3">
      <c r="A5047" s="16"/>
      <c r="C5047"/>
    </row>
    <row r="5048" spans="1:3">
      <c r="A5048" s="16"/>
      <c r="C5048"/>
    </row>
    <row r="5049" spans="1:3">
      <c r="A5049" s="16"/>
      <c r="C5049"/>
    </row>
    <row r="5050" spans="1:3">
      <c r="A5050" s="16"/>
      <c r="C5050"/>
    </row>
    <row r="5051" spans="1:3">
      <c r="A5051" s="16"/>
      <c r="C5051"/>
    </row>
    <row r="5052" spans="1:3">
      <c r="A5052" s="16"/>
      <c r="C5052"/>
    </row>
    <row r="5053" spans="1:3">
      <c r="A5053" s="16"/>
      <c r="C5053"/>
    </row>
    <row r="5054" spans="1:3">
      <c r="A5054" s="16"/>
      <c r="C5054"/>
    </row>
    <row r="5055" spans="1:3">
      <c r="A5055" s="16"/>
      <c r="C5055"/>
    </row>
    <row r="5056" spans="1:3">
      <c r="A5056" s="16"/>
      <c r="C5056"/>
    </row>
    <row r="5057" spans="1:3">
      <c r="A5057" s="16"/>
      <c r="C5057"/>
    </row>
    <row r="5058" spans="1:3">
      <c r="A5058" s="16"/>
      <c r="C5058"/>
    </row>
    <row r="5059" spans="1:3">
      <c r="A5059" s="16"/>
      <c r="C5059"/>
    </row>
    <row r="5060" spans="1:3">
      <c r="A5060" s="16"/>
      <c r="C5060"/>
    </row>
    <row r="5061" spans="1:3">
      <c r="A5061" s="16"/>
      <c r="C5061"/>
    </row>
    <row r="5062" spans="1:3">
      <c r="A5062" s="16"/>
      <c r="C5062"/>
    </row>
    <row r="5063" spans="1:3">
      <c r="A5063" s="16"/>
      <c r="C5063"/>
    </row>
    <row r="5064" spans="1:3">
      <c r="A5064" s="16"/>
      <c r="C5064"/>
    </row>
    <row r="5065" spans="1:3">
      <c r="A5065" s="16"/>
      <c r="C5065"/>
    </row>
    <row r="5066" spans="1:3">
      <c r="A5066" s="16"/>
      <c r="C5066"/>
    </row>
    <row r="5067" spans="1:3">
      <c r="A5067" s="16"/>
      <c r="C5067"/>
    </row>
    <row r="5068" spans="1:3">
      <c r="A5068" s="16"/>
      <c r="C5068"/>
    </row>
    <row r="5069" spans="1:3">
      <c r="A5069" s="16"/>
      <c r="C5069"/>
    </row>
    <row r="5070" spans="1:3">
      <c r="A5070" s="16"/>
      <c r="C5070"/>
    </row>
    <row r="5071" spans="1:3">
      <c r="A5071" s="16"/>
      <c r="C5071"/>
    </row>
    <row r="5072" spans="1:3">
      <c r="A5072" s="16"/>
      <c r="C5072"/>
    </row>
    <row r="5073" spans="1:3">
      <c r="A5073" s="16"/>
      <c r="C5073"/>
    </row>
    <row r="5074" spans="1:3">
      <c r="A5074" s="16"/>
      <c r="C5074"/>
    </row>
    <row r="5075" spans="1:3">
      <c r="A5075" s="16"/>
      <c r="C5075"/>
    </row>
    <row r="5076" spans="1:3">
      <c r="A5076" s="16"/>
      <c r="C5076"/>
    </row>
    <row r="5077" spans="1:3">
      <c r="A5077" s="16"/>
      <c r="C5077"/>
    </row>
    <row r="5078" spans="1:3">
      <c r="A5078" s="16"/>
      <c r="C5078"/>
    </row>
    <row r="5079" spans="1:3">
      <c r="A5079" s="16"/>
      <c r="C5079"/>
    </row>
    <row r="5080" spans="1:3">
      <c r="A5080" s="16"/>
      <c r="C5080"/>
    </row>
    <row r="5081" spans="1:3">
      <c r="A5081" s="16"/>
      <c r="C5081"/>
    </row>
    <row r="5082" spans="1:3">
      <c r="A5082" s="16"/>
      <c r="C5082"/>
    </row>
    <row r="5083" spans="1:3">
      <c r="A5083" s="16"/>
      <c r="C5083"/>
    </row>
    <row r="5084" spans="1:3">
      <c r="A5084" s="16"/>
      <c r="C5084"/>
    </row>
    <row r="5085" spans="1:3">
      <c r="A5085" s="16"/>
      <c r="C5085"/>
    </row>
    <row r="5086" spans="1:3">
      <c r="A5086" s="16"/>
      <c r="C5086"/>
    </row>
    <row r="5087" spans="1:3">
      <c r="A5087" s="16"/>
      <c r="C5087"/>
    </row>
    <row r="5088" spans="1:3">
      <c r="A5088" s="16"/>
      <c r="C5088"/>
    </row>
    <row r="5089" spans="1:3">
      <c r="A5089" s="16"/>
      <c r="C5089"/>
    </row>
    <row r="5090" spans="1:3">
      <c r="A5090" s="16"/>
      <c r="C5090"/>
    </row>
    <row r="5091" spans="1:3">
      <c r="A5091" s="16"/>
      <c r="C5091"/>
    </row>
    <row r="5092" spans="1:3">
      <c r="A5092" s="16"/>
      <c r="C5092"/>
    </row>
    <row r="5093" spans="1:3">
      <c r="A5093" s="16"/>
      <c r="C5093"/>
    </row>
    <row r="5094" spans="1:3">
      <c r="A5094" s="16"/>
      <c r="C5094"/>
    </row>
    <row r="5095" spans="1:3">
      <c r="A5095" s="16"/>
      <c r="C5095"/>
    </row>
    <row r="5096" spans="1:3">
      <c r="A5096" s="16"/>
      <c r="C5096"/>
    </row>
    <row r="5097" spans="1:3">
      <c r="A5097" s="16"/>
      <c r="C5097"/>
    </row>
    <row r="5098" spans="1:3">
      <c r="A5098" s="16"/>
      <c r="C5098"/>
    </row>
    <row r="5099" spans="1:3">
      <c r="A5099" s="16"/>
      <c r="C5099"/>
    </row>
    <row r="5100" spans="1:3">
      <c r="A5100" s="16"/>
      <c r="C5100"/>
    </row>
    <row r="5101" spans="1:3">
      <c r="A5101" s="16"/>
      <c r="C5101"/>
    </row>
    <row r="5102" spans="1:3">
      <c r="A5102" s="16"/>
      <c r="C5102"/>
    </row>
    <row r="5103" spans="1:3">
      <c r="A5103" s="16"/>
      <c r="C5103"/>
    </row>
    <row r="5104" spans="1:3">
      <c r="A5104" s="16"/>
      <c r="C5104"/>
    </row>
    <row r="5105" spans="1:3">
      <c r="A5105" s="16"/>
      <c r="C5105"/>
    </row>
    <row r="5106" spans="1:3">
      <c r="A5106" s="16"/>
      <c r="C5106"/>
    </row>
    <row r="5107" spans="1:3">
      <c r="A5107" s="16"/>
      <c r="C5107"/>
    </row>
    <row r="5108" spans="1:3">
      <c r="A5108" s="16"/>
      <c r="C5108"/>
    </row>
    <row r="5109" spans="1:3">
      <c r="A5109" s="16"/>
      <c r="C5109"/>
    </row>
    <row r="5110" spans="1:3">
      <c r="A5110" s="16"/>
      <c r="C5110"/>
    </row>
    <row r="5111" spans="1:3">
      <c r="A5111" s="16"/>
      <c r="C5111"/>
    </row>
    <row r="5112" spans="1:3">
      <c r="A5112" s="16"/>
      <c r="C5112"/>
    </row>
    <row r="5113" spans="1:3">
      <c r="A5113" s="16"/>
      <c r="C5113"/>
    </row>
    <row r="5114" spans="1:3">
      <c r="A5114" s="16"/>
      <c r="C5114"/>
    </row>
    <row r="5115" spans="1:3">
      <c r="A5115" s="16"/>
      <c r="C5115"/>
    </row>
    <row r="5116" spans="1:3">
      <c r="A5116" s="16"/>
      <c r="C5116"/>
    </row>
    <row r="5117" spans="1:3">
      <c r="A5117" s="16"/>
      <c r="C5117"/>
    </row>
    <row r="5118" spans="1:3">
      <c r="A5118" s="16"/>
      <c r="C5118"/>
    </row>
    <row r="5119" spans="1:3">
      <c r="A5119" s="16"/>
      <c r="C5119"/>
    </row>
    <row r="5120" spans="1:3">
      <c r="A5120" s="16"/>
      <c r="C5120"/>
    </row>
    <row r="5121" spans="1:3">
      <c r="A5121" s="16"/>
      <c r="C5121"/>
    </row>
    <row r="5122" spans="1:3">
      <c r="A5122" s="16"/>
      <c r="C5122"/>
    </row>
    <row r="5123" spans="1:3">
      <c r="A5123" s="16"/>
      <c r="C5123"/>
    </row>
    <row r="5124" spans="1:3">
      <c r="A5124" s="16"/>
      <c r="C5124"/>
    </row>
    <row r="5125" spans="1:3">
      <c r="A5125" s="16"/>
      <c r="C5125"/>
    </row>
    <row r="5126" spans="1:3">
      <c r="A5126" s="16"/>
      <c r="C5126"/>
    </row>
    <row r="5127" spans="1:3">
      <c r="A5127" s="16"/>
      <c r="C5127"/>
    </row>
    <row r="5128" spans="1:3">
      <c r="A5128" s="16"/>
      <c r="C5128"/>
    </row>
    <row r="5129" spans="1:3">
      <c r="A5129" s="16"/>
      <c r="C5129"/>
    </row>
    <row r="5130" spans="1:3">
      <c r="A5130" s="16"/>
      <c r="C5130"/>
    </row>
    <row r="5131" spans="1:3">
      <c r="A5131" s="16"/>
      <c r="C5131"/>
    </row>
    <row r="5132" spans="1:3">
      <c r="A5132" s="16"/>
      <c r="C5132"/>
    </row>
    <row r="5133" spans="1:3">
      <c r="A5133" s="16"/>
      <c r="C5133"/>
    </row>
    <row r="5134" spans="1:3">
      <c r="A5134" s="16"/>
      <c r="C5134"/>
    </row>
    <row r="5135" spans="1:3">
      <c r="A5135" s="16"/>
      <c r="C5135"/>
    </row>
    <row r="5136" spans="1:3">
      <c r="A5136" s="16"/>
      <c r="C5136"/>
    </row>
    <row r="5137" spans="1:3">
      <c r="A5137" s="16"/>
      <c r="C5137"/>
    </row>
    <row r="5138" spans="1:3">
      <c r="A5138" s="16"/>
      <c r="C5138"/>
    </row>
    <row r="5139" spans="1:3">
      <c r="A5139" s="16"/>
      <c r="C5139"/>
    </row>
    <row r="5140" spans="1:3">
      <c r="A5140" s="16"/>
      <c r="C5140"/>
    </row>
    <row r="5141" spans="1:3">
      <c r="A5141" s="16"/>
      <c r="C5141"/>
    </row>
    <row r="5142" spans="1:3">
      <c r="A5142" s="16"/>
      <c r="C5142"/>
    </row>
    <row r="5143" spans="1:3">
      <c r="A5143" s="16"/>
      <c r="C5143"/>
    </row>
    <row r="5144" spans="1:3">
      <c r="A5144" s="16"/>
      <c r="C5144"/>
    </row>
    <row r="5145" spans="1:3">
      <c r="A5145" s="16"/>
      <c r="C5145"/>
    </row>
    <row r="5146" spans="1:3">
      <c r="A5146" s="16"/>
      <c r="C5146"/>
    </row>
    <row r="5147" spans="1:3">
      <c r="A5147" s="16"/>
      <c r="C5147"/>
    </row>
    <row r="5148" spans="1:3">
      <c r="A5148" s="16"/>
      <c r="C5148"/>
    </row>
    <row r="5149" spans="1:3">
      <c r="A5149" s="16"/>
      <c r="C5149"/>
    </row>
    <row r="5150" spans="1:3">
      <c r="A5150" s="16"/>
      <c r="C5150"/>
    </row>
    <row r="5151" spans="1:3">
      <c r="A5151" s="16"/>
      <c r="C5151"/>
    </row>
    <row r="5152" spans="1:3">
      <c r="A5152" s="16"/>
      <c r="C5152"/>
    </row>
    <row r="5153" spans="1:3">
      <c r="A5153" s="16"/>
      <c r="C5153"/>
    </row>
    <row r="5154" spans="1:3">
      <c r="A5154" s="16"/>
      <c r="C5154"/>
    </row>
    <row r="5155" spans="1:3">
      <c r="A5155" s="16"/>
      <c r="C5155"/>
    </row>
    <row r="5156" spans="1:3">
      <c r="A5156" s="16"/>
      <c r="C5156"/>
    </row>
    <row r="5157" spans="1:3">
      <c r="A5157" s="16"/>
      <c r="C5157"/>
    </row>
    <row r="5158" spans="1:3">
      <c r="A5158" s="16"/>
      <c r="C5158"/>
    </row>
    <row r="5159" spans="1:3">
      <c r="A5159" s="16"/>
      <c r="C5159"/>
    </row>
    <row r="5160" spans="1:3">
      <c r="A5160" s="16"/>
      <c r="C5160"/>
    </row>
    <row r="5161" spans="1:3">
      <c r="A5161" s="16"/>
      <c r="C5161"/>
    </row>
    <row r="5162" spans="1:3">
      <c r="A5162" s="16"/>
      <c r="C5162"/>
    </row>
    <row r="5163" spans="1:3">
      <c r="A5163" s="16"/>
      <c r="C5163"/>
    </row>
    <row r="5164" spans="1:3">
      <c r="A5164" s="16"/>
      <c r="C5164"/>
    </row>
    <row r="5165" spans="1:3">
      <c r="A5165" s="16"/>
      <c r="C5165"/>
    </row>
    <row r="5166" spans="1:3">
      <c r="A5166" s="16"/>
      <c r="C5166"/>
    </row>
    <row r="5167" spans="1:3">
      <c r="A5167" s="16"/>
      <c r="C5167"/>
    </row>
    <row r="5168" spans="1:3">
      <c r="A5168" s="16"/>
      <c r="C5168"/>
    </row>
    <row r="5169" spans="1:3">
      <c r="A5169" s="16"/>
      <c r="C5169"/>
    </row>
    <row r="5170" spans="1:3">
      <c r="A5170" s="16"/>
      <c r="C5170"/>
    </row>
    <row r="5171" spans="1:3">
      <c r="A5171" s="16"/>
      <c r="C5171"/>
    </row>
    <row r="5172" spans="1:3">
      <c r="A5172" s="16"/>
      <c r="C5172"/>
    </row>
    <row r="5173" spans="1:3">
      <c r="A5173" s="16"/>
      <c r="C5173"/>
    </row>
    <row r="5174" spans="1:3">
      <c r="A5174" s="16"/>
      <c r="C5174"/>
    </row>
    <row r="5175" spans="1:3">
      <c r="A5175" s="16"/>
      <c r="C5175"/>
    </row>
    <row r="5176" spans="1:3">
      <c r="A5176" s="16"/>
      <c r="C5176"/>
    </row>
    <row r="5177" spans="1:3">
      <c r="A5177" s="16"/>
      <c r="C5177"/>
    </row>
    <row r="5178" spans="1:3">
      <c r="A5178" s="16"/>
      <c r="C5178"/>
    </row>
    <row r="5179" spans="1:3">
      <c r="A5179" s="16"/>
      <c r="C5179"/>
    </row>
    <row r="5180" spans="1:3">
      <c r="A5180" s="16"/>
      <c r="C5180"/>
    </row>
    <row r="5181" spans="1:3">
      <c r="A5181" s="16"/>
      <c r="C5181"/>
    </row>
    <row r="5182" spans="1:3">
      <c r="A5182" s="16"/>
      <c r="C5182"/>
    </row>
    <row r="5183" spans="1:3">
      <c r="A5183" s="16"/>
      <c r="C5183"/>
    </row>
    <row r="5184" spans="1:3">
      <c r="A5184" s="16"/>
      <c r="C5184"/>
    </row>
    <row r="5185" spans="1:3">
      <c r="A5185" s="16"/>
      <c r="C5185"/>
    </row>
    <row r="5186" spans="1:3">
      <c r="A5186" s="16"/>
      <c r="C5186"/>
    </row>
    <row r="5187" spans="1:3">
      <c r="A5187" s="16"/>
      <c r="C5187"/>
    </row>
    <row r="5188" spans="1:3">
      <c r="A5188" s="16"/>
      <c r="C5188"/>
    </row>
    <row r="5189" spans="1:3">
      <c r="A5189" s="16"/>
      <c r="C5189"/>
    </row>
    <row r="5190" spans="1:3">
      <c r="A5190" s="16"/>
      <c r="C5190"/>
    </row>
    <row r="5191" spans="1:3">
      <c r="A5191" s="16"/>
      <c r="C5191"/>
    </row>
    <row r="5192" spans="1:3">
      <c r="A5192" s="16"/>
      <c r="C5192"/>
    </row>
    <row r="5193" spans="1:3">
      <c r="A5193" s="16"/>
      <c r="C5193"/>
    </row>
    <row r="5194" spans="1:3">
      <c r="A5194" s="16"/>
      <c r="C5194"/>
    </row>
    <row r="5195" spans="1:3">
      <c r="A5195" s="16"/>
      <c r="C5195"/>
    </row>
    <row r="5196" spans="1:3">
      <c r="A5196" s="16"/>
      <c r="C5196"/>
    </row>
    <row r="5197" spans="1:3">
      <c r="A5197" s="16"/>
      <c r="C5197"/>
    </row>
    <row r="5198" spans="1:3">
      <c r="A5198" s="16"/>
      <c r="C5198"/>
    </row>
    <row r="5199" spans="1:3">
      <c r="A5199" s="16"/>
      <c r="C5199"/>
    </row>
    <row r="5200" spans="1:3">
      <c r="A5200" s="16"/>
      <c r="C5200"/>
    </row>
    <row r="5201" spans="1:3">
      <c r="A5201" s="16"/>
      <c r="C5201"/>
    </row>
    <row r="5202" spans="1:3">
      <c r="A5202" s="16"/>
      <c r="C5202"/>
    </row>
    <row r="5203" spans="1:3">
      <c r="A5203" s="16"/>
      <c r="C5203"/>
    </row>
    <row r="5204" spans="1:3">
      <c r="A5204" s="16"/>
      <c r="C5204"/>
    </row>
    <row r="5205" spans="1:3">
      <c r="A5205" s="16"/>
      <c r="C5205"/>
    </row>
    <row r="5206" spans="1:3">
      <c r="A5206" s="16"/>
      <c r="C5206"/>
    </row>
    <row r="5207" spans="1:3">
      <c r="A5207" s="16"/>
      <c r="C5207"/>
    </row>
    <row r="5208" spans="1:3">
      <c r="A5208" s="16"/>
      <c r="C5208"/>
    </row>
    <row r="5209" spans="1:3">
      <c r="A5209" s="16"/>
      <c r="C5209"/>
    </row>
    <row r="5210" spans="1:3">
      <c r="A5210" s="16"/>
      <c r="C5210"/>
    </row>
    <row r="5211" spans="1:3">
      <c r="A5211" s="16"/>
      <c r="C5211"/>
    </row>
    <row r="5212" spans="1:3">
      <c r="A5212" s="16"/>
      <c r="C5212"/>
    </row>
    <row r="5213" spans="1:3">
      <c r="A5213" s="16"/>
      <c r="C5213"/>
    </row>
    <row r="5214" spans="1:3">
      <c r="A5214" s="16"/>
      <c r="C5214"/>
    </row>
    <row r="5215" spans="1:3">
      <c r="A5215" s="16"/>
      <c r="C5215"/>
    </row>
    <row r="5216" spans="1:3">
      <c r="A5216" s="16"/>
      <c r="C5216"/>
    </row>
    <row r="5217" spans="1:3">
      <c r="A5217" s="16"/>
      <c r="C5217"/>
    </row>
    <row r="5218" spans="1:3">
      <c r="A5218" s="16"/>
      <c r="C5218"/>
    </row>
    <row r="5219" spans="1:3">
      <c r="A5219" s="16"/>
      <c r="C5219"/>
    </row>
    <row r="5220" spans="1:3">
      <c r="A5220" s="16"/>
      <c r="C5220"/>
    </row>
    <row r="5221" spans="1:3">
      <c r="A5221" s="16"/>
      <c r="C5221"/>
    </row>
    <row r="5222" spans="1:3">
      <c r="A5222" s="16"/>
      <c r="C5222"/>
    </row>
    <row r="5223" spans="1:3">
      <c r="A5223" s="16"/>
      <c r="C5223"/>
    </row>
    <row r="5224" spans="1:3">
      <c r="A5224" s="16"/>
      <c r="C5224"/>
    </row>
    <row r="5225" spans="1:3">
      <c r="A5225" s="16"/>
      <c r="C5225"/>
    </row>
    <row r="5226" spans="1:3">
      <c r="A5226" s="16"/>
      <c r="C5226"/>
    </row>
    <row r="5227" spans="1:3">
      <c r="A5227" s="16"/>
      <c r="C5227"/>
    </row>
    <row r="5228" spans="1:3">
      <c r="A5228" s="16"/>
      <c r="C5228"/>
    </row>
    <row r="5229" spans="1:3">
      <c r="A5229" s="16"/>
      <c r="C5229"/>
    </row>
    <row r="5230" spans="1:3">
      <c r="A5230" s="16"/>
      <c r="C5230"/>
    </row>
    <row r="5231" spans="1:3">
      <c r="A5231" s="16"/>
      <c r="C5231"/>
    </row>
    <row r="5232" spans="1:3">
      <c r="A5232" s="16"/>
      <c r="C5232"/>
    </row>
    <row r="5233" spans="1:3">
      <c r="A5233" s="16"/>
      <c r="C5233"/>
    </row>
    <row r="5234" spans="1:3">
      <c r="A5234" s="16"/>
      <c r="C5234"/>
    </row>
    <row r="5235" spans="1:3">
      <c r="A5235" s="16"/>
      <c r="C5235"/>
    </row>
    <row r="5236" spans="1:3">
      <c r="A5236" s="16"/>
      <c r="C5236"/>
    </row>
    <row r="5237" spans="1:3">
      <c r="A5237" s="16"/>
      <c r="C5237"/>
    </row>
    <row r="5238" spans="1:3">
      <c r="A5238" s="16"/>
      <c r="C5238"/>
    </row>
    <row r="5239" spans="1:3">
      <c r="A5239" s="16"/>
      <c r="C5239"/>
    </row>
    <row r="5240" spans="1:3">
      <c r="A5240" s="16"/>
      <c r="C5240"/>
    </row>
    <row r="5241" spans="1:3">
      <c r="A5241" s="16"/>
      <c r="C5241"/>
    </row>
    <row r="5242" spans="1:3">
      <c r="A5242" s="16"/>
      <c r="C5242"/>
    </row>
    <row r="5243" spans="1:3">
      <c r="A5243" s="16"/>
      <c r="C5243"/>
    </row>
    <row r="5244" spans="1:3">
      <c r="A5244" s="16"/>
      <c r="C5244"/>
    </row>
    <row r="5245" spans="1:3">
      <c r="A5245" s="16"/>
      <c r="C5245"/>
    </row>
    <row r="5246" spans="1:3">
      <c r="A5246" s="16"/>
      <c r="C5246"/>
    </row>
    <row r="5247" spans="1:3">
      <c r="A5247" s="16"/>
      <c r="C5247"/>
    </row>
    <row r="5248" spans="1:3">
      <c r="A5248" s="16"/>
      <c r="C5248"/>
    </row>
    <row r="5249" spans="1:3">
      <c r="A5249" s="16"/>
      <c r="C5249"/>
    </row>
    <row r="5250" spans="1:3">
      <c r="A5250" s="16"/>
      <c r="C5250"/>
    </row>
    <row r="5251" spans="1:3">
      <c r="A5251" s="16"/>
      <c r="C5251"/>
    </row>
    <row r="5252" spans="1:3">
      <c r="A5252" s="16"/>
      <c r="C5252"/>
    </row>
    <row r="5253" spans="1:3">
      <c r="A5253" s="16"/>
      <c r="C5253"/>
    </row>
    <row r="5254" spans="1:3">
      <c r="A5254" s="16"/>
    </row>
    <row r="5255" spans="1:3">
      <c r="A5255" s="16"/>
    </row>
    <row r="5256" spans="1:3">
      <c r="A5256" s="16"/>
    </row>
    <row r="5257" spans="1:3">
      <c r="A5257" s="16"/>
    </row>
    <row r="5258" spans="1:3">
      <c r="A5258" s="16"/>
    </row>
    <row r="5259" spans="1:3">
      <c r="A5259" s="16"/>
    </row>
    <row r="5260" spans="1:3">
      <c r="A5260" s="16"/>
    </row>
    <row r="5261" spans="1:3">
      <c r="A5261" s="16"/>
    </row>
    <row r="5262" spans="1:3">
      <c r="A5262" s="16"/>
    </row>
    <row r="5263" spans="1:3">
      <c r="A5263" s="16"/>
    </row>
    <row r="5264" spans="1:3">
      <c r="A5264" s="16"/>
    </row>
    <row r="5265" spans="1:1">
      <c r="A5265" s="16"/>
    </row>
    <row r="5266" spans="1:1">
      <c r="A5266" s="16"/>
    </row>
    <row r="5267" spans="1:1">
      <c r="A5267" s="16"/>
    </row>
    <row r="5268" spans="1:1">
      <c r="A5268" s="16"/>
    </row>
    <row r="5269" spans="1:1">
      <c r="A5269" s="16"/>
    </row>
    <row r="5270" spans="1:1">
      <c r="A5270" s="16"/>
    </row>
    <row r="5271" spans="1:1">
      <c r="A5271" s="16"/>
    </row>
    <row r="5272" spans="1:1">
      <c r="A5272" s="16"/>
    </row>
    <row r="5273" spans="1:1">
      <c r="A5273" s="16"/>
    </row>
    <row r="5274" spans="1:1">
      <c r="A5274" s="16"/>
    </row>
    <row r="5275" spans="1:1">
      <c r="A5275" s="16"/>
    </row>
    <row r="5276" spans="1:1">
      <c r="A5276" s="16"/>
    </row>
    <row r="5277" spans="1:1">
      <c r="A5277" s="16"/>
    </row>
    <row r="5278" spans="1:1">
      <c r="A5278" s="16"/>
    </row>
    <row r="5279" spans="1:1">
      <c r="A5279" s="16"/>
    </row>
    <row r="5280" spans="1:1">
      <c r="A5280" s="16"/>
    </row>
    <row r="5281" spans="1:1">
      <c r="A5281" s="16"/>
    </row>
    <row r="5282" spans="1:1">
      <c r="A5282" s="16"/>
    </row>
    <row r="5283" spans="1:1">
      <c r="A5283" s="16"/>
    </row>
    <row r="5284" spans="1:1">
      <c r="A5284" s="16"/>
    </row>
    <row r="5285" spans="1:1">
      <c r="A5285" s="16"/>
    </row>
    <row r="5286" spans="1:1">
      <c r="A5286" s="16"/>
    </row>
    <row r="5287" spans="1:1">
      <c r="A5287" s="16"/>
    </row>
    <row r="5288" spans="1:1">
      <c r="A5288" s="16"/>
    </row>
    <row r="5289" spans="1:1">
      <c r="A5289" s="16"/>
    </row>
    <row r="5290" spans="1:1">
      <c r="A5290" s="16"/>
    </row>
    <row r="5291" spans="1:1">
      <c r="A5291" s="16"/>
    </row>
    <row r="5292" spans="1:1">
      <c r="A5292" s="16"/>
    </row>
    <row r="5293" spans="1:1">
      <c r="A5293" s="16"/>
    </row>
    <row r="5294" spans="1:1">
      <c r="A5294" s="16"/>
    </row>
    <row r="5295" spans="1:1">
      <c r="A5295" s="16"/>
    </row>
    <row r="5296" spans="1:1">
      <c r="A5296" s="16"/>
    </row>
    <row r="5297" spans="1:1">
      <c r="A5297" s="16"/>
    </row>
    <row r="5298" spans="1:1">
      <c r="A5298" s="16"/>
    </row>
    <row r="5299" spans="1:1">
      <c r="A5299" s="16"/>
    </row>
    <row r="5300" spans="1:1">
      <c r="A5300" s="16"/>
    </row>
    <row r="5301" spans="1:1">
      <c r="A5301" s="16"/>
    </row>
    <row r="5302" spans="1:1">
      <c r="A5302" s="16"/>
    </row>
    <row r="5303" spans="1:1">
      <c r="A5303" s="16"/>
    </row>
    <row r="5304" spans="1:1">
      <c r="A5304" s="16"/>
    </row>
    <row r="5305" spans="1:1">
      <c r="A5305" s="16"/>
    </row>
    <row r="5306" spans="1:1">
      <c r="A5306" s="16"/>
    </row>
    <row r="5307" spans="1:1">
      <c r="A5307" s="16"/>
    </row>
    <row r="5308" spans="1:1">
      <c r="A5308" s="16"/>
    </row>
    <row r="5309" spans="1:1">
      <c r="A5309" s="16"/>
    </row>
    <row r="5310" spans="1:1">
      <c r="A5310" s="16"/>
    </row>
    <row r="5311" spans="1:1">
      <c r="A5311" s="16"/>
    </row>
    <row r="5312" spans="1:1">
      <c r="A5312" s="16"/>
    </row>
    <row r="5313" spans="1:1">
      <c r="A5313" s="16"/>
    </row>
    <row r="5314" spans="1:1">
      <c r="A5314" s="16"/>
    </row>
    <row r="5315" spans="1:1">
      <c r="A5315" s="16"/>
    </row>
    <row r="5316" spans="1:1">
      <c r="A5316" s="16"/>
    </row>
    <row r="5317" spans="1:1">
      <c r="A5317" s="16"/>
    </row>
    <row r="5318" spans="1:1">
      <c r="A5318" s="16"/>
    </row>
    <row r="5319" spans="1:1">
      <c r="A5319" s="16"/>
    </row>
    <row r="5320" spans="1:1">
      <c r="A5320" s="16"/>
    </row>
    <row r="5321" spans="1:1">
      <c r="A5321" s="16"/>
    </row>
    <row r="5322" spans="1:1">
      <c r="A5322" s="16"/>
    </row>
    <row r="5323" spans="1:1">
      <c r="A5323" s="16"/>
    </row>
    <row r="5324" spans="1:1">
      <c r="A5324" s="16"/>
    </row>
    <row r="5325" spans="1:1">
      <c r="A5325" s="16"/>
    </row>
    <row r="5326" spans="1:1">
      <c r="A5326" s="16"/>
    </row>
    <row r="5327" spans="1:1">
      <c r="A5327" s="16"/>
    </row>
    <row r="5328" spans="1:1">
      <c r="A5328" s="16"/>
    </row>
    <row r="5329" spans="1:1">
      <c r="A5329" s="16"/>
    </row>
    <row r="5330" spans="1:1">
      <c r="A5330" s="16"/>
    </row>
    <row r="5331" spans="1:1">
      <c r="A5331" s="16"/>
    </row>
    <row r="5332" spans="1:1">
      <c r="A5332" s="16"/>
    </row>
    <row r="5333" spans="1:1">
      <c r="A5333" s="16"/>
    </row>
    <row r="5334" spans="1:1">
      <c r="A5334" s="16"/>
    </row>
    <row r="5335" spans="1:1">
      <c r="A5335" s="16"/>
    </row>
    <row r="5336" spans="1:1">
      <c r="A5336" s="16"/>
    </row>
    <row r="5337" spans="1:1">
      <c r="A5337" s="16"/>
    </row>
    <row r="5338" spans="1:1">
      <c r="A5338" s="16"/>
    </row>
    <row r="5339" spans="1:1">
      <c r="A5339" s="16"/>
    </row>
    <row r="5340" spans="1:1">
      <c r="A5340" s="16"/>
    </row>
    <row r="5341" spans="1:1">
      <c r="A5341" s="16"/>
    </row>
    <row r="5342" spans="1:1">
      <c r="A5342" s="16"/>
    </row>
    <row r="5343" spans="1:1">
      <c r="A5343" s="16"/>
    </row>
    <row r="5344" spans="1:1">
      <c r="A5344" s="16"/>
    </row>
    <row r="5345" spans="1:1">
      <c r="A5345" s="16"/>
    </row>
    <row r="5346" spans="1:1">
      <c r="A5346" s="16"/>
    </row>
    <row r="5347" spans="1:1">
      <c r="A5347" s="16"/>
    </row>
    <row r="5348" spans="1:1">
      <c r="A5348" s="16"/>
    </row>
    <row r="5349" spans="1:1">
      <c r="A5349" s="16"/>
    </row>
    <row r="5350" spans="1:1">
      <c r="A5350" s="16"/>
    </row>
    <row r="5351" spans="1:1">
      <c r="A5351" s="16"/>
    </row>
    <row r="5352" spans="1:1">
      <c r="A5352" s="16"/>
    </row>
    <row r="5353" spans="1:1">
      <c r="A5353" s="16"/>
    </row>
    <row r="5354" spans="1:1">
      <c r="A5354" s="16"/>
    </row>
    <row r="5355" spans="1:1">
      <c r="A5355" s="16"/>
    </row>
    <row r="5356" spans="1:1">
      <c r="A5356" s="16"/>
    </row>
    <row r="5357" spans="1:1">
      <c r="A5357" s="16"/>
    </row>
    <row r="5358" spans="1:1">
      <c r="A5358" s="16"/>
    </row>
    <row r="5359" spans="1:1">
      <c r="A5359" s="16"/>
    </row>
    <row r="5360" spans="1:1">
      <c r="A5360" s="16"/>
    </row>
    <row r="5361" spans="1:1">
      <c r="A5361" s="16"/>
    </row>
    <row r="5362" spans="1:1">
      <c r="A5362" s="16"/>
    </row>
    <row r="5363" spans="1:1">
      <c r="A5363" s="16"/>
    </row>
    <row r="5364" spans="1:1">
      <c r="A5364" s="16"/>
    </row>
    <row r="5365" spans="1:1">
      <c r="A5365" s="16"/>
    </row>
    <row r="5366" spans="1:1">
      <c r="A5366" s="16"/>
    </row>
    <row r="5367" spans="1:1">
      <c r="A5367" s="16"/>
    </row>
    <row r="5368" spans="1:1">
      <c r="A5368" s="16"/>
    </row>
    <row r="5369" spans="1:1">
      <c r="A5369" s="16"/>
    </row>
    <row r="5370" spans="1:1">
      <c r="A5370" s="16"/>
    </row>
    <row r="5371" spans="1:1">
      <c r="A5371" s="16"/>
    </row>
    <row r="5372" spans="1:1">
      <c r="A5372" s="16"/>
    </row>
    <row r="5373" spans="1:1">
      <c r="A5373" s="16"/>
    </row>
    <row r="5374" spans="1:1">
      <c r="A5374" s="16"/>
    </row>
    <row r="5375" spans="1:1">
      <c r="A5375" s="16"/>
    </row>
    <row r="5376" spans="1:1">
      <c r="A5376" s="16"/>
    </row>
    <row r="5377" spans="1:1">
      <c r="A5377" s="16"/>
    </row>
    <row r="5378" spans="1:1">
      <c r="A5378" s="16"/>
    </row>
    <row r="5379" spans="1:1">
      <c r="A5379" s="16"/>
    </row>
    <row r="5380" spans="1:1">
      <c r="A5380" s="16"/>
    </row>
    <row r="5381" spans="1:1">
      <c r="A5381" s="16"/>
    </row>
    <row r="5382" spans="1:1">
      <c r="A5382" s="16"/>
    </row>
    <row r="5383" spans="1:1">
      <c r="A5383" s="16"/>
    </row>
    <row r="5384" spans="1:1">
      <c r="A5384" s="16"/>
    </row>
    <row r="5385" spans="1:1">
      <c r="A5385" s="16"/>
    </row>
    <row r="5386" spans="1:1">
      <c r="A5386" s="16"/>
    </row>
    <row r="5387" spans="1:1">
      <c r="A5387" s="16"/>
    </row>
    <row r="5388" spans="1:1">
      <c r="A5388" s="16"/>
    </row>
    <row r="5389" spans="1:1">
      <c r="A5389" s="16"/>
    </row>
    <row r="5390" spans="1:1">
      <c r="A5390" s="16"/>
    </row>
    <row r="5391" spans="1:1">
      <c r="A5391" s="16"/>
    </row>
    <row r="5392" spans="1:1">
      <c r="A5392" s="16"/>
    </row>
    <row r="5393" spans="1:1">
      <c r="A5393" s="16"/>
    </row>
    <row r="5394" spans="1:1">
      <c r="A5394" s="16"/>
    </row>
    <row r="5395" spans="1:1">
      <c r="A5395" s="16"/>
    </row>
    <row r="5396" spans="1:1">
      <c r="A5396" s="16"/>
    </row>
    <row r="5397" spans="1:1">
      <c r="A5397" s="16"/>
    </row>
    <row r="5398" spans="1:1">
      <c r="A5398" s="16"/>
    </row>
    <row r="5399" spans="1:1">
      <c r="A5399" s="16"/>
    </row>
    <row r="5400" spans="1:1">
      <c r="A5400" s="16"/>
    </row>
    <row r="5401" spans="1:1">
      <c r="A5401" s="16"/>
    </row>
    <row r="5402" spans="1:1">
      <c r="A5402" s="16"/>
    </row>
    <row r="5403" spans="1:1">
      <c r="A5403" s="16"/>
    </row>
    <row r="5404" spans="1:1">
      <c r="A5404" s="16"/>
    </row>
    <row r="5405" spans="1:1">
      <c r="A5405" s="16"/>
    </row>
    <row r="5406" spans="1:1">
      <c r="A5406" s="16"/>
    </row>
    <row r="5407" spans="1:1">
      <c r="A5407" s="16"/>
    </row>
    <row r="5408" spans="1:1">
      <c r="A5408" s="16"/>
    </row>
    <row r="5409" spans="1:1">
      <c r="A5409" s="16"/>
    </row>
    <row r="5410" spans="1:1">
      <c r="A5410" s="16"/>
    </row>
    <row r="5411" spans="1:1">
      <c r="A5411" s="16"/>
    </row>
    <row r="5412" spans="1:1">
      <c r="A5412" s="16"/>
    </row>
    <row r="5413" spans="1:1">
      <c r="A5413" s="16"/>
    </row>
    <row r="5414" spans="1:1">
      <c r="A5414" s="16"/>
    </row>
    <row r="5415" spans="1:1">
      <c r="A5415" s="16"/>
    </row>
    <row r="5416" spans="1:1">
      <c r="A5416" s="16"/>
    </row>
    <row r="5417" spans="1:1">
      <c r="A5417" s="16"/>
    </row>
    <row r="5418" spans="1:1">
      <c r="A5418" s="16"/>
    </row>
    <row r="5419" spans="1:1">
      <c r="A5419" s="16"/>
    </row>
    <row r="5420" spans="1:1">
      <c r="A5420" s="16"/>
    </row>
    <row r="5421" spans="1:1">
      <c r="A5421" s="16"/>
    </row>
    <row r="5422" spans="1:1">
      <c r="A5422" s="16"/>
    </row>
    <row r="5423" spans="1:1">
      <c r="A5423" s="16"/>
    </row>
    <row r="5424" spans="1:1">
      <c r="A5424" s="16"/>
    </row>
    <row r="5425" spans="1:1">
      <c r="A5425" s="16"/>
    </row>
    <row r="5426" spans="1:1">
      <c r="A5426" s="16"/>
    </row>
    <row r="5427" spans="1:1">
      <c r="A5427" s="16"/>
    </row>
    <row r="5428" spans="1:1">
      <c r="A5428" s="16"/>
    </row>
    <row r="5429" spans="1:1">
      <c r="A5429" s="16"/>
    </row>
    <row r="5430" spans="1:1">
      <c r="A5430" s="16"/>
    </row>
    <row r="5431" spans="1:1">
      <c r="A5431" s="16"/>
    </row>
    <row r="5432" spans="1:1">
      <c r="A5432" s="16"/>
    </row>
    <row r="5433" spans="1:1">
      <c r="A5433" s="16"/>
    </row>
    <row r="5434" spans="1:1">
      <c r="A5434" s="16"/>
    </row>
    <row r="5435" spans="1:1">
      <c r="A5435" s="16"/>
    </row>
    <row r="5436" spans="1:1">
      <c r="A5436" s="16"/>
    </row>
    <row r="5437" spans="1:1">
      <c r="A5437" s="16"/>
    </row>
    <row r="5438" spans="1:1">
      <c r="A5438" s="16"/>
    </row>
    <row r="5439" spans="1:1">
      <c r="A5439" s="16"/>
    </row>
    <row r="5440" spans="1:1">
      <c r="A5440" s="16"/>
    </row>
    <row r="5441" spans="1:1">
      <c r="A5441" s="16"/>
    </row>
    <row r="5442" spans="1:1">
      <c r="A5442" s="16"/>
    </row>
    <row r="5443" spans="1:1">
      <c r="A5443" s="16"/>
    </row>
    <row r="5444" spans="1:1">
      <c r="A5444" s="16"/>
    </row>
    <row r="5445" spans="1:1">
      <c r="A5445" s="16"/>
    </row>
    <row r="5446" spans="1:1">
      <c r="A5446" s="16"/>
    </row>
    <row r="5447" spans="1:1">
      <c r="A5447" s="16"/>
    </row>
    <row r="5448" spans="1:1">
      <c r="A5448" s="16"/>
    </row>
    <row r="5449" spans="1:1">
      <c r="A5449" s="16"/>
    </row>
    <row r="5450" spans="1:1">
      <c r="A5450" s="16"/>
    </row>
    <row r="5451" spans="1:1">
      <c r="A5451" s="16"/>
    </row>
    <row r="5452" spans="1:1">
      <c r="A5452" s="16"/>
    </row>
    <row r="5453" spans="1:1">
      <c r="A5453" s="16"/>
    </row>
    <row r="5454" spans="1:1">
      <c r="A5454" s="16"/>
    </row>
    <row r="5455" spans="1:1">
      <c r="A5455" s="16"/>
    </row>
    <row r="5456" spans="1:1">
      <c r="A5456" s="16"/>
    </row>
    <row r="5457" spans="1:1">
      <c r="A5457" s="16"/>
    </row>
    <row r="5458" spans="1:1">
      <c r="A5458" s="16"/>
    </row>
    <row r="5459" spans="1:1">
      <c r="A5459" s="16"/>
    </row>
    <row r="5460" spans="1:1">
      <c r="A5460" s="16"/>
    </row>
    <row r="5461" spans="1:1">
      <c r="A5461" s="16"/>
    </row>
    <row r="5462" spans="1:1">
      <c r="A5462" s="16"/>
    </row>
    <row r="5463" spans="1:1">
      <c r="A5463" s="16"/>
    </row>
    <row r="5464" spans="1:1">
      <c r="A5464" s="16"/>
    </row>
    <row r="5465" spans="1:1">
      <c r="A5465" s="16"/>
    </row>
    <row r="5466" spans="1:1">
      <c r="A5466" s="16"/>
    </row>
    <row r="5467" spans="1:1">
      <c r="A5467" s="16"/>
    </row>
    <row r="5468" spans="1:1">
      <c r="A5468" s="16"/>
    </row>
    <row r="5469" spans="1:1">
      <c r="A5469" s="16"/>
    </row>
    <row r="5470" spans="1:1">
      <c r="A5470" s="16"/>
    </row>
    <row r="5471" spans="1:1">
      <c r="A5471" s="16"/>
    </row>
    <row r="5472" spans="1:1">
      <c r="A5472" s="16"/>
    </row>
    <row r="5473" spans="1:1">
      <c r="A5473" s="16"/>
    </row>
    <row r="5474" spans="1:1">
      <c r="A5474" s="16"/>
    </row>
    <row r="5475" spans="1:1">
      <c r="A5475" s="16"/>
    </row>
    <row r="5476" spans="1:1">
      <c r="A5476" s="16"/>
    </row>
    <row r="5477" spans="1:1">
      <c r="A5477" s="16"/>
    </row>
    <row r="5478" spans="1:1">
      <c r="A5478" s="16"/>
    </row>
    <row r="5479" spans="1:1">
      <c r="A5479" s="16"/>
    </row>
    <row r="5480" spans="1:1">
      <c r="A5480" s="16"/>
    </row>
    <row r="5481" spans="1:1">
      <c r="A5481" s="16"/>
    </row>
    <row r="5482" spans="1:1">
      <c r="A5482" s="16"/>
    </row>
    <row r="5483" spans="1:1">
      <c r="A5483" s="16"/>
    </row>
    <row r="5484" spans="1:1">
      <c r="A5484" s="16"/>
    </row>
    <row r="5485" spans="1:1">
      <c r="A5485" s="16"/>
    </row>
    <row r="5486" spans="1:1">
      <c r="A5486" s="16"/>
    </row>
    <row r="5487" spans="1:1">
      <c r="A5487" s="16"/>
    </row>
    <row r="5488" spans="1:1">
      <c r="A5488" s="16"/>
    </row>
    <row r="5489" spans="1:1">
      <c r="A5489" s="16"/>
    </row>
    <row r="5490" spans="1:1">
      <c r="A5490" s="16"/>
    </row>
    <row r="5491" spans="1:1">
      <c r="A5491" s="16"/>
    </row>
    <row r="5492" spans="1:1">
      <c r="A5492" s="16"/>
    </row>
    <row r="5493" spans="1:1">
      <c r="A5493" s="16"/>
    </row>
    <row r="5494" spans="1:1">
      <c r="A5494" s="16"/>
    </row>
    <row r="5495" spans="1:1">
      <c r="A5495" s="16"/>
    </row>
    <row r="5496" spans="1:1">
      <c r="A5496" s="16"/>
    </row>
    <row r="5497" spans="1:1">
      <c r="A5497" s="16"/>
    </row>
    <row r="5498" spans="1:1">
      <c r="A5498" s="16"/>
    </row>
    <row r="5499" spans="1:1">
      <c r="A5499" s="16"/>
    </row>
    <row r="5500" spans="1:1">
      <c r="A5500" s="16"/>
    </row>
    <row r="5501" spans="1:1">
      <c r="A5501" s="16"/>
    </row>
    <row r="5502" spans="1:1">
      <c r="A5502" s="16"/>
    </row>
    <row r="5503" spans="1:1">
      <c r="A5503" s="16"/>
    </row>
    <row r="5504" spans="1:1">
      <c r="A5504" s="16"/>
    </row>
    <row r="5505" spans="1:1">
      <c r="A5505" s="16"/>
    </row>
    <row r="5506" spans="1:1">
      <c r="A5506" s="16"/>
    </row>
    <row r="5507" spans="1:1">
      <c r="A5507" s="16"/>
    </row>
    <row r="5508" spans="1:1">
      <c r="A5508" s="16"/>
    </row>
    <row r="5509" spans="1:1">
      <c r="A5509" s="16"/>
    </row>
    <row r="5510" spans="1:1">
      <c r="A5510" s="16"/>
    </row>
    <row r="5511" spans="1:1">
      <c r="A5511" s="16"/>
    </row>
    <row r="5512" spans="1:1">
      <c r="A5512" s="16"/>
    </row>
    <row r="5513" spans="1:1">
      <c r="A5513" s="16"/>
    </row>
    <row r="5514" spans="1:1">
      <c r="A5514" s="16"/>
    </row>
    <row r="5515" spans="1:1">
      <c r="A5515" s="16"/>
    </row>
    <row r="5516" spans="1:1">
      <c r="A5516" s="16"/>
    </row>
    <row r="5517" spans="1:1">
      <c r="A5517" s="16"/>
    </row>
    <row r="5518" spans="1:1">
      <c r="A5518" s="16"/>
    </row>
    <row r="5519" spans="1:1">
      <c r="A5519" s="16"/>
    </row>
    <row r="5520" spans="1:1">
      <c r="A5520" s="16"/>
    </row>
    <row r="5521" spans="1:1">
      <c r="A5521" s="16"/>
    </row>
    <row r="5522" spans="1:1">
      <c r="A5522" s="16"/>
    </row>
    <row r="5523" spans="1:1">
      <c r="A5523" s="16"/>
    </row>
    <row r="5524" spans="1:1">
      <c r="A5524" s="16"/>
    </row>
    <row r="5525" spans="1:1">
      <c r="A5525" s="16"/>
    </row>
    <row r="5526" spans="1:1">
      <c r="A5526" s="16"/>
    </row>
    <row r="5527" spans="1:1">
      <c r="A5527" s="16"/>
    </row>
    <row r="5528" spans="1:1">
      <c r="A5528" s="16"/>
    </row>
    <row r="5529" spans="1:1">
      <c r="A5529" s="16"/>
    </row>
    <row r="5530" spans="1:1">
      <c r="A5530" s="16"/>
    </row>
    <row r="5531" spans="1:1">
      <c r="A5531" s="16"/>
    </row>
    <row r="5532" spans="1:1">
      <c r="A5532" s="16"/>
    </row>
    <row r="5533" spans="1:1">
      <c r="A5533" s="16"/>
    </row>
    <row r="5534" spans="1:1">
      <c r="A5534" s="16"/>
    </row>
    <row r="5535" spans="1:1">
      <c r="A5535" s="16"/>
    </row>
    <row r="5536" spans="1:1">
      <c r="A5536" s="16"/>
    </row>
    <row r="5537" spans="1:1">
      <c r="A5537" s="16"/>
    </row>
    <row r="5538" spans="1:1">
      <c r="A5538" s="16"/>
    </row>
    <row r="5539" spans="1:1">
      <c r="A5539" s="16"/>
    </row>
    <row r="5540" spans="1:1">
      <c r="A5540" s="16"/>
    </row>
    <row r="5541" spans="1:1">
      <c r="A5541" s="16"/>
    </row>
    <row r="5542" spans="1:1">
      <c r="A5542" s="16"/>
    </row>
    <row r="5543" spans="1:1">
      <c r="A5543" s="16"/>
    </row>
    <row r="5544" spans="1:1">
      <c r="A5544" s="16"/>
    </row>
    <row r="5545" spans="1:1">
      <c r="A5545" s="16"/>
    </row>
    <row r="5546" spans="1:1">
      <c r="A5546" s="16"/>
    </row>
    <row r="5547" spans="1:1">
      <c r="A5547" s="16"/>
    </row>
    <row r="5548" spans="1:1">
      <c r="A5548" s="16"/>
    </row>
    <row r="5549" spans="1:1">
      <c r="A5549" s="16"/>
    </row>
    <row r="5550" spans="1:1">
      <c r="A5550" s="16"/>
    </row>
    <row r="5551" spans="1:1">
      <c r="A5551" s="16"/>
    </row>
    <row r="5552" spans="1:1">
      <c r="A5552" s="16"/>
    </row>
    <row r="5553" spans="1:1">
      <c r="A5553" s="16"/>
    </row>
    <row r="5554" spans="1:1">
      <c r="A5554" s="16"/>
    </row>
    <row r="5555" spans="1:1">
      <c r="A5555" s="16"/>
    </row>
    <row r="5556" spans="1:1">
      <c r="A5556" s="16"/>
    </row>
    <row r="5557" spans="1:1">
      <c r="A5557" s="16"/>
    </row>
    <row r="5558" spans="1:1">
      <c r="A5558" s="16"/>
    </row>
    <row r="5559" spans="1:1">
      <c r="A5559" s="16"/>
    </row>
    <row r="5560" spans="1:1">
      <c r="A5560" s="16"/>
    </row>
    <row r="5561" spans="1:1">
      <c r="A5561" s="16"/>
    </row>
    <row r="5562" spans="1:1">
      <c r="A5562" s="16"/>
    </row>
    <row r="5563" spans="1:1">
      <c r="A5563" s="16"/>
    </row>
    <row r="5564" spans="1:1">
      <c r="A5564" s="16"/>
    </row>
    <row r="5565" spans="1:1">
      <c r="A5565" s="16"/>
    </row>
    <row r="5566" spans="1:1">
      <c r="A5566" s="16"/>
    </row>
    <row r="5567" spans="1:1">
      <c r="A5567" s="16"/>
    </row>
    <row r="5568" spans="1:1">
      <c r="A5568" s="16"/>
    </row>
    <row r="5569" spans="1:3">
      <c r="A5569" s="16"/>
    </row>
    <row r="5570" spans="1:3">
      <c r="A5570" s="16"/>
    </row>
    <row r="5571" spans="1:3">
      <c r="A5571" s="16"/>
    </row>
    <row r="5572" spans="1:3">
      <c r="A5572" s="16"/>
      <c r="C5572"/>
    </row>
    <row r="5573" spans="1:3">
      <c r="A5573" s="16"/>
      <c r="C5573"/>
    </row>
    <row r="5574" spans="1:3">
      <c r="A5574" s="16"/>
      <c r="C5574"/>
    </row>
    <row r="5575" spans="1:3">
      <c r="A5575" s="16"/>
      <c r="C5575"/>
    </row>
    <row r="5576" spans="1:3">
      <c r="A5576" s="16"/>
      <c r="C5576"/>
    </row>
    <row r="5577" spans="1:3">
      <c r="A5577" s="16"/>
      <c r="C5577"/>
    </row>
    <row r="5578" spans="1:3">
      <c r="A5578" s="16"/>
      <c r="C5578"/>
    </row>
    <row r="5579" spans="1:3">
      <c r="A5579" s="16"/>
      <c r="C5579"/>
    </row>
    <row r="5580" spans="1:3">
      <c r="A5580" s="16"/>
      <c r="C5580"/>
    </row>
    <row r="5581" spans="1:3">
      <c r="A5581" s="16"/>
      <c r="C5581"/>
    </row>
    <row r="5582" spans="1:3">
      <c r="A5582" s="16"/>
      <c r="C5582"/>
    </row>
    <row r="5583" spans="1:3">
      <c r="A5583" s="16"/>
      <c r="C5583"/>
    </row>
    <row r="5584" spans="1:3">
      <c r="A5584" s="16"/>
      <c r="C5584"/>
    </row>
    <row r="5585" spans="1:3">
      <c r="A5585" s="16"/>
      <c r="C5585"/>
    </row>
    <row r="5586" spans="1:3">
      <c r="A5586" s="16"/>
      <c r="C5586"/>
    </row>
    <row r="5587" spans="1:3">
      <c r="A5587" s="16"/>
      <c r="C5587"/>
    </row>
    <row r="5588" spans="1:3">
      <c r="A5588" s="16"/>
      <c r="C5588"/>
    </row>
    <row r="5589" spans="1:3">
      <c r="A5589" s="16"/>
      <c r="C5589"/>
    </row>
    <row r="5590" spans="1:3">
      <c r="A5590" s="16"/>
      <c r="C5590"/>
    </row>
    <row r="5591" spans="1:3">
      <c r="A5591" s="16"/>
      <c r="C5591"/>
    </row>
    <row r="5592" spans="1:3">
      <c r="A5592" s="16"/>
      <c r="C5592"/>
    </row>
    <row r="5593" spans="1:3">
      <c r="A5593" s="16"/>
      <c r="C5593"/>
    </row>
    <row r="5594" spans="1:3">
      <c r="A5594" s="16"/>
      <c r="C5594"/>
    </row>
    <row r="5595" spans="1:3">
      <c r="A5595" s="16"/>
      <c r="C5595"/>
    </row>
    <row r="5596" spans="1:3">
      <c r="A5596" s="16"/>
      <c r="C5596"/>
    </row>
    <row r="5597" spans="1:3">
      <c r="A5597" s="16"/>
      <c r="C5597"/>
    </row>
    <row r="5598" spans="1:3">
      <c r="A5598" s="16"/>
      <c r="C5598"/>
    </row>
    <row r="5599" spans="1:3">
      <c r="A5599" s="16"/>
      <c r="C5599"/>
    </row>
    <row r="5600" spans="1:3">
      <c r="A5600" s="16"/>
      <c r="C5600"/>
    </row>
    <row r="5601" spans="1:3">
      <c r="A5601" s="16"/>
      <c r="C5601"/>
    </row>
    <row r="5602" spans="1:3">
      <c r="A5602" s="16"/>
      <c r="C5602"/>
    </row>
    <row r="5603" spans="1:3">
      <c r="A5603" s="16"/>
      <c r="C5603"/>
    </row>
    <row r="5604" spans="1:3">
      <c r="A5604" s="16"/>
      <c r="C5604"/>
    </row>
    <row r="5605" spans="1:3">
      <c r="A5605" s="16"/>
      <c r="C5605"/>
    </row>
    <row r="5606" spans="1:3">
      <c r="A5606" s="16"/>
      <c r="C5606"/>
    </row>
    <row r="5607" spans="1:3">
      <c r="A5607" s="16"/>
      <c r="C5607"/>
    </row>
    <row r="5608" spans="1:3">
      <c r="A5608" s="16"/>
      <c r="C5608"/>
    </row>
    <row r="5609" spans="1:3">
      <c r="A5609" s="16"/>
      <c r="C5609"/>
    </row>
    <row r="5610" spans="1:3">
      <c r="A5610" s="16"/>
      <c r="C5610"/>
    </row>
    <row r="5611" spans="1:3">
      <c r="A5611" s="16"/>
      <c r="C5611"/>
    </row>
    <row r="5612" spans="1:3">
      <c r="A5612" s="16"/>
      <c r="C5612"/>
    </row>
    <row r="5613" spans="1:3">
      <c r="A5613" s="16"/>
      <c r="C5613"/>
    </row>
    <row r="5614" spans="1:3">
      <c r="A5614" s="16"/>
      <c r="C5614"/>
    </row>
    <row r="5615" spans="1:3">
      <c r="A5615" s="16"/>
      <c r="C5615"/>
    </row>
    <row r="5616" spans="1:3">
      <c r="A5616" s="16"/>
      <c r="C5616"/>
    </row>
    <row r="5617" spans="1:3">
      <c r="A5617" s="16"/>
      <c r="C5617"/>
    </row>
    <row r="5618" spans="1:3">
      <c r="A5618" s="16"/>
      <c r="C5618"/>
    </row>
    <row r="5619" spans="1:3">
      <c r="A5619" s="16"/>
      <c r="C5619"/>
    </row>
    <row r="5620" spans="1:3">
      <c r="A5620" s="16"/>
      <c r="C5620"/>
    </row>
    <row r="5621" spans="1:3">
      <c r="A5621" s="16"/>
      <c r="C5621"/>
    </row>
    <row r="5622" spans="1:3">
      <c r="A5622" s="16"/>
      <c r="C5622"/>
    </row>
    <row r="5623" spans="1:3">
      <c r="A5623" s="16"/>
      <c r="C5623"/>
    </row>
    <row r="5624" spans="1:3">
      <c r="A5624" s="16"/>
      <c r="C5624"/>
    </row>
    <row r="5625" spans="1:3">
      <c r="A5625" s="16"/>
      <c r="C5625"/>
    </row>
    <row r="5626" spans="1:3">
      <c r="A5626" s="16"/>
      <c r="C5626"/>
    </row>
    <row r="5627" spans="1:3">
      <c r="A5627" s="16"/>
      <c r="C5627"/>
    </row>
    <row r="5628" spans="1:3">
      <c r="A5628" s="16"/>
      <c r="C5628"/>
    </row>
    <row r="5629" spans="1:3">
      <c r="A5629" s="16"/>
      <c r="C5629"/>
    </row>
    <row r="5630" spans="1:3">
      <c r="A5630" s="16"/>
      <c r="C5630"/>
    </row>
    <row r="5631" spans="1:3">
      <c r="A5631" s="16"/>
    </row>
    <row r="5632" spans="1:3">
      <c r="A5632" s="16"/>
    </row>
    <row r="5633" spans="1:1">
      <c r="A5633" s="16"/>
    </row>
    <row r="5634" spans="1:1">
      <c r="A5634" s="16"/>
    </row>
    <row r="5635" spans="1:1">
      <c r="A5635" s="16"/>
    </row>
    <row r="5636" spans="1:1">
      <c r="A5636" s="16"/>
    </row>
    <row r="5637" spans="1:1">
      <c r="A5637" s="16"/>
    </row>
    <row r="5638" spans="1:1">
      <c r="A5638" s="16"/>
    </row>
    <row r="5639" spans="1:1">
      <c r="A5639" s="16"/>
    </row>
    <row r="5640" spans="1:1">
      <c r="A5640" s="16"/>
    </row>
    <row r="5641" spans="1:1">
      <c r="A5641" s="16"/>
    </row>
    <row r="5642" spans="1:1">
      <c r="A5642" s="16"/>
    </row>
    <row r="5643" spans="1:1">
      <c r="A5643" s="16"/>
    </row>
    <row r="5644" spans="1:1">
      <c r="A5644" s="16"/>
    </row>
    <row r="5645" spans="1:1">
      <c r="A5645" s="16"/>
    </row>
    <row r="5646" spans="1:1">
      <c r="A5646" s="16"/>
    </row>
    <row r="5647" spans="1:1">
      <c r="A5647" s="16"/>
    </row>
    <row r="5648" spans="1:1">
      <c r="A5648" s="16"/>
    </row>
    <row r="5649" spans="1:1">
      <c r="A5649" s="16"/>
    </row>
    <row r="5650" spans="1:1">
      <c r="A5650" s="16"/>
    </row>
    <row r="5651" spans="1:1">
      <c r="A5651" s="16"/>
    </row>
    <row r="5652" spans="1:1">
      <c r="A5652" s="16"/>
    </row>
    <row r="5653" spans="1:1">
      <c r="A5653" s="16"/>
    </row>
    <row r="5654" spans="1:1">
      <c r="A5654" s="16"/>
    </row>
    <row r="5655" spans="1:1">
      <c r="A5655" s="16"/>
    </row>
    <row r="5656" spans="1:1">
      <c r="A5656" s="16"/>
    </row>
    <row r="5657" spans="1:1">
      <c r="A5657" s="16"/>
    </row>
    <row r="5658" spans="1:1">
      <c r="A5658" s="16"/>
    </row>
    <row r="5659" spans="1:1">
      <c r="A5659" s="16"/>
    </row>
    <row r="5660" spans="1:1">
      <c r="A5660" s="16"/>
    </row>
    <row r="5661" spans="1:1">
      <c r="A5661" s="16"/>
    </row>
    <row r="5662" spans="1:1">
      <c r="A5662" s="16"/>
    </row>
    <row r="5663" spans="1:1">
      <c r="A5663" s="16"/>
    </row>
    <row r="5664" spans="1:1">
      <c r="A5664" s="16"/>
    </row>
    <row r="5665" spans="1:1">
      <c r="A5665" s="16"/>
    </row>
    <row r="5666" spans="1:1">
      <c r="A5666" s="16"/>
    </row>
    <row r="5667" spans="1:1">
      <c r="A5667" s="16"/>
    </row>
    <row r="5668" spans="1:1">
      <c r="A5668" s="16"/>
    </row>
    <row r="5669" spans="1:1">
      <c r="A5669" s="16"/>
    </row>
    <row r="5670" spans="1:1">
      <c r="A5670" s="16"/>
    </row>
    <row r="5671" spans="1:1">
      <c r="A5671" s="16"/>
    </row>
    <row r="5672" spans="1:1">
      <c r="A5672" s="16"/>
    </row>
    <row r="5673" spans="1:1">
      <c r="A5673" s="16"/>
    </row>
    <row r="5674" spans="1:1">
      <c r="A5674" s="16"/>
    </row>
    <row r="5675" spans="1:1">
      <c r="A5675" s="16"/>
    </row>
    <row r="5676" spans="1:1">
      <c r="A5676" s="16"/>
    </row>
    <row r="5677" spans="1:1">
      <c r="A5677" s="16"/>
    </row>
    <row r="5678" spans="1:1">
      <c r="A5678" s="16"/>
    </row>
    <row r="5679" spans="1:1">
      <c r="A5679" s="16"/>
    </row>
    <row r="5680" spans="1:1">
      <c r="A5680" s="16"/>
    </row>
    <row r="5681" spans="1:1">
      <c r="A5681" s="16"/>
    </row>
    <row r="5682" spans="1:1">
      <c r="A5682" s="16"/>
    </row>
    <row r="5683" spans="1:1">
      <c r="A5683" s="16"/>
    </row>
    <row r="5684" spans="1:1">
      <c r="A5684" s="16"/>
    </row>
    <row r="5685" spans="1:1">
      <c r="A5685" s="16"/>
    </row>
    <row r="5686" spans="1:1">
      <c r="A5686" s="16"/>
    </row>
    <row r="5687" spans="1:1">
      <c r="A5687" s="16"/>
    </row>
    <row r="5688" spans="1:1">
      <c r="A5688" s="16"/>
    </row>
    <row r="5689" spans="1:1">
      <c r="A5689" s="16"/>
    </row>
    <row r="5690" spans="1:1">
      <c r="A5690" s="16"/>
    </row>
    <row r="5691" spans="1:1">
      <c r="A5691" s="16"/>
    </row>
    <row r="5692" spans="1:1">
      <c r="A5692" s="16"/>
    </row>
    <row r="5693" spans="1:1">
      <c r="A5693" s="16"/>
    </row>
    <row r="5694" spans="1:1">
      <c r="A5694" s="16"/>
    </row>
    <row r="5695" spans="1:1">
      <c r="A5695" s="16"/>
    </row>
    <row r="5696" spans="1:1">
      <c r="A5696" s="16"/>
    </row>
    <row r="5697" spans="1:1">
      <c r="A5697" s="16"/>
    </row>
    <row r="5698" spans="1:1">
      <c r="A5698" s="16"/>
    </row>
    <row r="5699" spans="1:1">
      <c r="A5699" s="16"/>
    </row>
    <row r="5700" spans="1:1">
      <c r="A5700" s="16"/>
    </row>
    <row r="5701" spans="1:1">
      <c r="A5701" s="16"/>
    </row>
    <row r="5702" spans="1:1">
      <c r="A5702" s="16"/>
    </row>
    <row r="5703" spans="1:1">
      <c r="A5703" s="16"/>
    </row>
    <row r="5704" spans="1:1">
      <c r="A5704" s="16"/>
    </row>
    <row r="5705" spans="1:1">
      <c r="A5705" s="16"/>
    </row>
    <row r="5706" spans="1:1">
      <c r="A5706" s="16"/>
    </row>
    <row r="5707" spans="1:1">
      <c r="A5707" s="16"/>
    </row>
    <row r="5708" spans="1:1">
      <c r="A5708" s="16"/>
    </row>
    <row r="5709" spans="1:1">
      <c r="A5709" s="16"/>
    </row>
    <row r="5710" spans="1:1">
      <c r="A5710" s="16"/>
    </row>
    <row r="5711" spans="1:1">
      <c r="A5711" s="16"/>
    </row>
    <row r="5712" spans="1:1">
      <c r="A5712" s="16"/>
    </row>
    <row r="5713" spans="1:1">
      <c r="A5713" s="16"/>
    </row>
    <row r="5714" spans="1:1">
      <c r="A5714" s="16"/>
    </row>
    <row r="5715" spans="1:1">
      <c r="A5715" s="16"/>
    </row>
    <row r="5716" spans="1:1">
      <c r="A5716" s="16"/>
    </row>
    <row r="5717" spans="1:1">
      <c r="A5717" s="16"/>
    </row>
    <row r="5718" spans="1:1">
      <c r="A5718" s="16"/>
    </row>
    <row r="5719" spans="1:1">
      <c r="A5719" s="16"/>
    </row>
    <row r="5720" spans="1:1">
      <c r="A5720" s="16"/>
    </row>
    <row r="5721" spans="1:1">
      <c r="A5721" s="16"/>
    </row>
    <row r="5722" spans="1:1">
      <c r="A5722" s="16"/>
    </row>
    <row r="5723" spans="1:1">
      <c r="A5723" s="16"/>
    </row>
    <row r="5724" spans="1:1">
      <c r="A5724" s="16"/>
    </row>
    <row r="5725" spans="1:1">
      <c r="A5725" s="16"/>
    </row>
    <row r="5726" spans="1:1">
      <c r="A5726" s="16"/>
    </row>
    <row r="5727" spans="1:1">
      <c r="A5727" s="16"/>
    </row>
    <row r="5728" spans="1:1">
      <c r="A5728" s="16"/>
    </row>
    <row r="5729" spans="1:1">
      <c r="A5729" s="16"/>
    </row>
    <row r="5730" spans="1:1">
      <c r="A5730" s="16"/>
    </row>
    <row r="5731" spans="1:1">
      <c r="A5731" s="16"/>
    </row>
    <row r="5732" spans="1:1">
      <c r="A5732" s="16"/>
    </row>
    <row r="5733" spans="1:1">
      <c r="A5733" s="16"/>
    </row>
    <row r="5734" spans="1:1">
      <c r="A5734" s="16"/>
    </row>
    <row r="5735" spans="1:1">
      <c r="A5735" s="16"/>
    </row>
    <row r="5736" spans="1:1">
      <c r="A5736" s="16"/>
    </row>
    <row r="5737" spans="1:1">
      <c r="A5737" s="16"/>
    </row>
    <row r="5738" spans="1:1">
      <c r="A5738" s="16"/>
    </row>
    <row r="5739" spans="1:1">
      <c r="A5739" s="16"/>
    </row>
    <row r="5740" spans="1:1">
      <c r="A5740" s="16"/>
    </row>
    <row r="5741" spans="1:1">
      <c r="A5741" s="16"/>
    </row>
    <row r="5742" spans="1:1">
      <c r="A5742" s="16"/>
    </row>
    <row r="5743" spans="1:1">
      <c r="A5743" s="16"/>
    </row>
    <row r="5744" spans="1:1">
      <c r="A5744" s="16"/>
    </row>
    <row r="5745" spans="1:1">
      <c r="A5745" s="16"/>
    </row>
    <row r="5746" spans="1:1">
      <c r="A5746" s="16"/>
    </row>
    <row r="5747" spans="1:1">
      <c r="A5747" s="16"/>
    </row>
    <row r="5748" spans="1:1">
      <c r="A5748" s="16"/>
    </row>
    <row r="5749" spans="1:1">
      <c r="A5749" s="16"/>
    </row>
    <row r="5750" spans="1:1">
      <c r="A5750" s="16"/>
    </row>
    <row r="5751" spans="1:1">
      <c r="A5751" s="16"/>
    </row>
    <row r="5752" spans="1:1">
      <c r="A5752" s="16"/>
    </row>
    <row r="5753" spans="1:1">
      <c r="A5753" s="16"/>
    </row>
    <row r="5754" spans="1:1">
      <c r="A5754" s="16"/>
    </row>
    <row r="5755" spans="1:1">
      <c r="A5755" s="16"/>
    </row>
    <row r="5756" spans="1:1">
      <c r="A5756" s="16"/>
    </row>
    <row r="5757" spans="1:1">
      <c r="A5757" s="16"/>
    </row>
    <row r="5758" spans="1:1">
      <c r="A5758" s="16"/>
    </row>
    <row r="5759" spans="1:1">
      <c r="A5759" s="16"/>
    </row>
    <row r="5760" spans="1:1">
      <c r="A5760" s="16"/>
    </row>
    <row r="5761" spans="1:1">
      <c r="A5761" s="16"/>
    </row>
    <row r="5762" spans="1:1">
      <c r="A5762" s="16"/>
    </row>
    <row r="5763" spans="1:1">
      <c r="A5763" s="16"/>
    </row>
    <row r="5764" spans="1:1">
      <c r="A5764" s="16"/>
    </row>
    <row r="5765" spans="1:1">
      <c r="A5765" s="16"/>
    </row>
    <row r="5766" spans="1:1">
      <c r="A5766" s="16"/>
    </row>
    <row r="5767" spans="1:1">
      <c r="A5767" s="16"/>
    </row>
    <row r="5768" spans="1:1">
      <c r="A5768" s="16"/>
    </row>
    <row r="5769" spans="1:1">
      <c r="A5769" s="16"/>
    </row>
    <row r="5770" spans="1:1">
      <c r="A5770" s="16"/>
    </row>
    <row r="5771" spans="1:1">
      <c r="A5771" s="16"/>
    </row>
    <row r="5772" spans="1:1">
      <c r="A5772" s="16"/>
    </row>
    <row r="5773" spans="1:1">
      <c r="A5773" s="16"/>
    </row>
    <row r="5774" spans="1:1">
      <c r="A5774" s="16"/>
    </row>
    <row r="5775" spans="1:1">
      <c r="A5775" s="16"/>
    </row>
    <row r="5776" spans="1:1">
      <c r="A5776" s="16"/>
    </row>
    <row r="5777" spans="1:1">
      <c r="A5777" s="16"/>
    </row>
    <row r="5778" spans="1:1">
      <c r="A5778" s="16"/>
    </row>
    <row r="5779" spans="1:1">
      <c r="A5779" s="16"/>
    </row>
    <row r="5780" spans="1:1">
      <c r="A5780" s="16"/>
    </row>
    <row r="5781" spans="1:1">
      <c r="A5781" s="16"/>
    </row>
    <row r="5782" spans="1:1">
      <c r="A5782" s="16"/>
    </row>
    <row r="5783" spans="1:1">
      <c r="A5783" s="16"/>
    </row>
    <row r="5784" spans="1:1">
      <c r="A5784" s="16"/>
    </row>
    <row r="5785" spans="1:1">
      <c r="A5785" s="16"/>
    </row>
    <row r="5786" spans="1:1">
      <c r="A5786" s="16"/>
    </row>
    <row r="5787" spans="1:1">
      <c r="A5787" s="16"/>
    </row>
    <row r="5788" spans="1:1">
      <c r="A5788" s="16"/>
    </row>
    <row r="5789" spans="1:1">
      <c r="A5789" s="16"/>
    </row>
    <row r="5790" spans="1:1">
      <c r="A5790" s="16"/>
    </row>
    <row r="5791" spans="1:1">
      <c r="A5791" s="16"/>
    </row>
    <row r="5792" spans="1:1">
      <c r="A5792" s="16"/>
    </row>
    <row r="5793" spans="1:1">
      <c r="A5793" s="16"/>
    </row>
    <row r="5794" spans="1:1">
      <c r="A5794" s="16"/>
    </row>
    <row r="5795" spans="1:1">
      <c r="A5795" s="16"/>
    </row>
    <row r="5796" spans="1:1">
      <c r="A5796" s="16"/>
    </row>
    <row r="5797" spans="1:1">
      <c r="A5797" s="16"/>
    </row>
    <row r="5798" spans="1:1">
      <c r="A5798" s="16"/>
    </row>
    <row r="5799" spans="1:1">
      <c r="A5799" s="16"/>
    </row>
    <row r="5800" spans="1:1">
      <c r="A5800" s="16"/>
    </row>
    <row r="5801" spans="1:1">
      <c r="A5801" s="16"/>
    </row>
    <row r="5802" spans="1:1">
      <c r="A5802" s="16"/>
    </row>
    <row r="5803" spans="1:1">
      <c r="A5803" s="16"/>
    </row>
    <row r="5804" spans="1:1">
      <c r="A5804" s="16"/>
    </row>
    <row r="5805" spans="1:1">
      <c r="A5805" s="16"/>
    </row>
    <row r="5806" spans="1:1">
      <c r="A5806" s="16"/>
    </row>
    <row r="5807" spans="1:1">
      <c r="A5807" s="16"/>
    </row>
    <row r="5808" spans="1:1">
      <c r="A5808" s="16"/>
    </row>
    <row r="5809" spans="1:1">
      <c r="A5809" s="16"/>
    </row>
    <row r="5810" spans="1:1">
      <c r="A5810" s="16"/>
    </row>
    <row r="5811" spans="1:1">
      <c r="A5811" s="16"/>
    </row>
    <row r="5812" spans="1:1">
      <c r="A5812" s="16"/>
    </row>
    <row r="5813" spans="1:1">
      <c r="A5813" s="16"/>
    </row>
    <row r="5814" spans="1:1">
      <c r="A5814" s="16"/>
    </row>
    <row r="5815" spans="1:1">
      <c r="A5815" s="16"/>
    </row>
    <row r="5816" spans="1:1">
      <c r="A5816" s="16"/>
    </row>
    <row r="5817" spans="1:1">
      <c r="A5817" s="16"/>
    </row>
    <row r="5818" spans="1:1">
      <c r="A5818" s="16"/>
    </row>
    <row r="5819" spans="1:1">
      <c r="A5819" s="16"/>
    </row>
    <row r="5820" spans="1:1">
      <c r="A5820" s="16"/>
    </row>
    <row r="5821" spans="1:1">
      <c r="A5821" s="16"/>
    </row>
    <row r="5822" spans="1:1">
      <c r="A5822" s="16"/>
    </row>
    <row r="5823" spans="1:1">
      <c r="A5823" s="16"/>
    </row>
    <row r="5824" spans="1:1">
      <c r="A5824" s="16"/>
    </row>
    <row r="5825" spans="1:1">
      <c r="A5825" s="16"/>
    </row>
    <row r="5826" spans="1:1">
      <c r="A5826" s="16"/>
    </row>
    <row r="5827" spans="1:1">
      <c r="A5827" s="16"/>
    </row>
    <row r="5828" spans="1:1">
      <c r="A5828" s="16"/>
    </row>
    <row r="5829" spans="1:1">
      <c r="A5829" s="16"/>
    </row>
    <row r="5830" spans="1:1">
      <c r="A5830" s="16"/>
    </row>
    <row r="5831" spans="1:1">
      <c r="A5831" s="16"/>
    </row>
    <row r="5832" spans="1:1">
      <c r="A5832" s="16"/>
    </row>
    <row r="5833" spans="1:1">
      <c r="A5833" s="16"/>
    </row>
    <row r="5834" spans="1:1">
      <c r="A5834" s="16"/>
    </row>
    <row r="5835" spans="1:1">
      <c r="A5835" s="16"/>
    </row>
    <row r="5836" spans="1:1">
      <c r="A5836" s="16"/>
    </row>
    <row r="5837" spans="1:1">
      <c r="A5837" s="16"/>
    </row>
    <row r="5838" spans="1:1">
      <c r="A5838" s="16"/>
    </row>
    <row r="5839" spans="1:1">
      <c r="A5839" s="16"/>
    </row>
    <row r="5840" spans="1:1">
      <c r="A5840" s="16"/>
    </row>
    <row r="5841" spans="1:1">
      <c r="A5841" s="16"/>
    </row>
    <row r="5842" spans="1:1">
      <c r="A5842" s="16"/>
    </row>
    <row r="5843" spans="1:1">
      <c r="A5843" s="16"/>
    </row>
    <row r="5844" spans="1:1">
      <c r="A5844" s="16"/>
    </row>
    <row r="5845" spans="1:1">
      <c r="A5845" s="16"/>
    </row>
    <row r="5846" spans="1:1">
      <c r="A5846" s="16"/>
    </row>
    <row r="5847" spans="1:1">
      <c r="A5847" s="16"/>
    </row>
    <row r="5848" spans="1:1">
      <c r="A5848" s="16"/>
    </row>
    <row r="5849" spans="1:1">
      <c r="A5849" s="16"/>
    </row>
    <row r="5850" spans="1:1">
      <c r="A5850" s="16"/>
    </row>
    <row r="5851" spans="1:1">
      <c r="A5851" s="16"/>
    </row>
    <row r="5852" spans="1:1">
      <c r="A5852" s="16"/>
    </row>
    <row r="5853" spans="1:1">
      <c r="A5853" s="16"/>
    </row>
    <row r="5854" spans="1:1">
      <c r="A5854" s="16"/>
    </row>
    <row r="5855" spans="1:1">
      <c r="A5855" s="16"/>
    </row>
    <row r="5856" spans="1:1">
      <c r="A5856" s="16"/>
    </row>
    <row r="5857" spans="1:1">
      <c r="A5857" s="16"/>
    </row>
    <row r="5858" spans="1:1">
      <c r="A5858" s="16"/>
    </row>
    <row r="5859" spans="1:1">
      <c r="A5859" s="16"/>
    </row>
    <row r="5860" spans="1:1">
      <c r="A5860" s="16"/>
    </row>
    <row r="5861" spans="1:1">
      <c r="A5861" s="16"/>
    </row>
    <row r="5862" spans="1:1">
      <c r="A5862" s="16"/>
    </row>
    <row r="5863" spans="1:1">
      <c r="A5863" s="16"/>
    </row>
    <row r="5864" spans="1:1">
      <c r="A5864" s="16"/>
    </row>
    <row r="5865" spans="1:1">
      <c r="A5865" s="16"/>
    </row>
    <row r="5866" spans="1:1">
      <c r="A5866" s="16"/>
    </row>
    <row r="5867" spans="1:1">
      <c r="A5867" s="16"/>
    </row>
    <row r="5868" spans="1:1">
      <c r="A5868" s="16"/>
    </row>
    <row r="5869" spans="1:1">
      <c r="A5869" s="16"/>
    </row>
    <row r="5870" spans="1:1">
      <c r="A5870" s="16"/>
    </row>
    <row r="5871" spans="1:1">
      <c r="A5871" s="16"/>
    </row>
    <row r="5872" spans="1:1">
      <c r="A5872" s="16"/>
    </row>
    <row r="5873" spans="1:1">
      <c r="A5873" s="16"/>
    </row>
    <row r="5874" spans="1:1">
      <c r="A5874" s="16"/>
    </row>
    <row r="5875" spans="1:1">
      <c r="A5875" s="16"/>
    </row>
    <row r="5876" spans="1:1">
      <c r="A5876" s="16"/>
    </row>
    <row r="5877" spans="1:1">
      <c r="A5877" s="16"/>
    </row>
    <row r="5878" spans="1:1">
      <c r="A5878" s="16"/>
    </row>
    <row r="5879" spans="1:1">
      <c r="A5879" s="16"/>
    </row>
    <row r="5880" spans="1:1">
      <c r="A5880" s="16"/>
    </row>
    <row r="5881" spans="1:1">
      <c r="A5881" s="16"/>
    </row>
    <row r="5882" spans="1:1">
      <c r="A5882" s="16"/>
    </row>
    <row r="5883" spans="1:1">
      <c r="A5883" s="16"/>
    </row>
    <row r="5884" spans="1:1">
      <c r="A5884" s="16"/>
    </row>
    <row r="5885" spans="1:1">
      <c r="A5885" s="16"/>
    </row>
    <row r="5886" spans="1:1">
      <c r="A5886" s="16"/>
    </row>
    <row r="5887" spans="1:1">
      <c r="A5887" s="16"/>
    </row>
    <row r="5888" spans="1:1">
      <c r="A5888" s="16"/>
    </row>
    <row r="5889" spans="1:1">
      <c r="A5889" s="16"/>
    </row>
    <row r="5890" spans="1:1">
      <c r="A5890" s="16"/>
    </row>
    <row r="5891" spans="1:1">
      <c r="A5891" s="16"/>
    </row>
    <row r="5892" spans="1:1">
      <c r="A5892" s="16"/>
    </row>
    <row r="5893" spans="1:1">
      <c r="A5893" s="16"/>
    </row>
    <row r="5894" spans="1:1">
      <c r="A5894" s="16"/>
    </row>
    <row r="5895" spans="1:1">
      <c r="A5895" s="16"/>
    </row>
    <row r="5896" spans="1:1">
      <c r="A5896" s="16"/>
    </row>
    <row r="5897" spans="1:1">
      <c r="A5897" s="16"/>
    </row>
    <row r="5898" spans="1:1">
      <c r="A5898" s="16"/>
    </row>
    <row r="5899" spans="1:1">
      <c r="A5899" s="16"/>
    </row>
    <row r="5900" spans="1:1">
      <c r="A5900" s="16"/>
    </row>
    <row r="5901" spans="1:1">
      <c r="A5901" s="16"/>
    </row>
    <row r="5902" spans="1:1">
      <c r="A5902" s="16"/>
    </row>
    <row r="5903" spans="1:1">
      <c r="A5903" s="16"/>
    </row>
    <row r="5904" spans="1:1">
      <c r="A5904" s="16"/>
    </row>
    <row r="5905" spans="1:1">
      <c r="A5905" s="16"/>
    </row>
    <row r="5906" spans="1:1">
      <c r="A5906" s="16"/>
    </row>
    <row r="5907" spans="1:1">
      <c r="A5907" s="16"/>
    </row>
    <row r="5908" spans="1:1">
      <c r="A5908" s="16"/>
    </row>
    <row r="5909" spans="1:1">
      <c r="A5909" s="16"/>
    </row>
    <row r="5910" spans="1:1">
      <c r="A5910" s="16"/>
    </row>
    <row r="5911" spans="1:1">
      <c r="A5911" s="16"/>
    </row>
    <row r="5912" spans="1:1">
      <c r="A5912" s="16"/>
    </row>
    <row r="5913" spans="1:1">
      <c r="A5913" s="16"/>
    </row>
    <row r="5914" spans="1:1">
      <c r="A5914" s="16"/>
    </row>
    <row r="5915" spans="1:1">
      <c r="A5915" s="16"/>
    </row>
    <row r="5916" spans="1:1">
      <c r="A5916" s="16"/>
    </row>
    <row r="5917" spans="1:1">
      <c r="A5917" s="16"/>
    </row>
    <row r="5918" spans="1:1">
      <c r="A5918" s="16"/>
    </row>
    <row r="5919" spans="1:1">
      <c r="A5919" s="16"/>
    </row>
    <row r="5920" spans="1:1">
      <c r="A5920" s="16"/>
    </row>
    <row r="5921" spans="1:1">
      <c r="A5921" s="16"/>
    </row>
    <row r="5922" spans="1:1">
      <c r="A5922" s="16"/>
    </row>
    <row r="5923" spans="1:1">
      <c r="A5923" s="16"/>
    </row>
    <row r="5924" spans="1:1">
      <c r="A5924" s="16"/>
    </row>
    <row r="5925" spans="1:1">
      <c r="A5925" s="16"/>
    </row>
    <row r="5926" spans="1:1">
      <c r="A5926" s="16"/>
    </row>
    <row r="5927" spans="1:1">
      <c r="A5927" s="16"/>
    </row>
    <row r="5928" spans="1:1">
      <c r="A5928" s="16"/>
    </row>
    <row r="5929" spans="1:1">
      <c r="A5929" s="16"/>
    </row>
    <row r="5930" spans="1:1">
      <c r="A5930" s="16"/>
    </row>
    <row r="5931" spans="1:1">
      <c r="A5931" s="16"/>
    </row>
    <row r="5932" spans="1:1">
      <c r="A5932" s="16"/>
    </row>
    <row r="5933" spans="1:1">
      <c r="A5933" s="16"/>
    </row>
    <row r="5934" spans="1:1">
      <c r="A5934" s="16"/>
    </row>
    <row r="5935" spans="1:1">
      <c r="A5935" s="16"/>
    </row>
    <row r="5936" spans="1:1">
      <c r="A5936" s="16"/>
    </row>
    <row r="5937" spans="1:1">
      <c r="A5937" s="16"/>
    </row>
    <row r="5938" spans="1:1">
      <c r="A5938" s="16"/>
    </row>
    <row r="5939" spans="1:1">
      <c r="A5939" s="16"/>
    </row>
    <row r="5940" spans="1:1">
      <c r="A5940" s="16"/>
    </row>
    <row r="5941" spans="1:1">
      <c r="A5941" s="16"/>
    </row>
    <row r="5942" spans="1:1">
      <c r="A5942" s="16"/>
    </row>
    <row r="5943" spans="1:1">
      <c r="A5943" s="16"/>
    </row>
    <row r="5944" spans="1:1">
      <c r="A5944" s="16"/>
    </row>
    <row r="5945" spans="1:1">
      <c r="A5945" s="16"/>
    </row>
    <row r="5946" spans="1:1">
      <c r="A5946" s="16"/>
    </row>
    <row r="5947" spans="1:1">
      <c r="A5947" s="16"/>
    </row>
    <row r="5948" spans="1:1">
      <c r="A5948" s="16"/>
    </row>
    <row r="5949" spans="1:1">
      <c r="A5949" s="16"/>
    </row>
    <row r="5950" spans="1:1">
      <c r="A5950" s="16"/>
    </row>
    <row r="5951" spans="1:1">
      <c r="A5951" s="16"/>
    </row>
    <row r="5952" spans="1:1">
      <c r="A5952" s="16"/>
    </row>
    <row r="5953" spans="1:1">
      <c r="A5953" s="16"/>
    </row>
    <row r="5954" spans="1:1">
      <c r="A5954" s="16"/>
    </row>
    <row r="5955" spans="1:1">
      <c r="A5955" s="16"/>
    </row>
    <row r="5956" spans="1:1">
      <c r="A5956" s="16"/>
    </row>
    <row r="5957" spans="1:1">
      <c r="A5957" s="16"/>
    </row>
    <row r="5958" spans="1:1">
      <c r="A5958" s="16"/>
    </row>
    <row r="5959" spans="1:1">
      <c r="A5959" s="16"/>
    </row>
    <row r="5960" spans="1:1">
      <c r="A5960" s="16"/>
    </row>
    <row r="5961" spans="1:1">
      <c r="A5961" s="16"/>
    </row>
    <row r="5962" spans="1:1">
      <c r="A5962" s="16"/>
    </row>
    <row r="5963" spans="1:1">
      <c r="A5963" s="16"/>
    </row>
    <row r="5964" spans="1:1">
      <c r="A5964" s="16"/>
    </row>
    <row r="5965" spans="1:1">
      <c r="A5965" s="16"/>
    </row>
    <row r="5966" spans="1:1">
      <c r="A5966" s="16"/>
    </row>
    <row r="5967" spans="1:1">
      <c r="A5967" s="16"/>
    </row>
    <row r="5968" spans="1:1">
      <c r="A5968" s="16"/>
    </row>
    <row r="5969" spans="1:1">
      <c r="A5969" s="16"/>
    </row>
    <row r="5970" spans="1:1">
      <c r="A5970" s="16"/>
    </row>
    <row r="5971" spans="1:1">
      <c r="A5971" s="16"/>
    </row>
    <row r="5972" spans="1:1">
      <c r="A5972" s="16"/>
    </row>
    <row r="5973" spans="1:1">
      <c r="A5973" s="16"/>
    </row>
    <row r="5974" spans="1:1">
      <c r="A5974" s="16"/>
    </row>
    <row r="5975" spans="1:1">
      <c r="A5975" s="16"/>
    </row>
    <row r="5976" spans="1:1">
      <c r="A5976" s="16"/>
    </row>
    <row r="5977" spans="1:1">
      <c r="A5977" s="16"/>
    </row>
    <row r="5978" spans="1:1">
      <c r="A5978" s="16"/>
    </row>
    <row r="5979" spans="1:1">
      <c r="A5979" s="16"/>
    </row>
    <row r="5980" spans="1:1">
      <c r="A5980" s="16"/>
    </row>
    <row r="5981" spans="1:1">
      <c r="A5981" s="16"/>
    </row>
    <row r="5982" spans="1:1">
      <c r="A5982" s="16"/>
    </row>
    <row r="5983" spans="1:1">
      <c r="A5983" s="16"/>
    </row>
    <row r="5984" spans="1:1">
      <c r="A5984" s="16"/>
    </row>
    <row r="5985" spans="1:1">
      <c r="A5985" s="16"/>
    </row>
    <row r="5986" spans="1:1">
      <c r="A5986" s="16"/>
    </row>
    <row r="5987" spans="1:1">
      <c r="A5987" s="16"/>
    </row>
    <row r="5988" spans="1:1">
      <c r="A5988" s="16"/>
    </row>
    <row r="5989" spans="1:1">
      <c r="A5989" s="16"/>
    </row>
    <row r="5990" spans="1:1">
      <c r="A5990" s="16"/>
    </row>
    <row r="5991" spans="1:1">
      <c r="A5991" s="16"/>
    </row>
    <row r="5992" spans="1:1">
      <c r="A5992" s="16"/>
    </row>
    <row r="5993" spans="1:1">
      <c r="A5993" s="16"/>
    </row>
    <row r="5994" spans="1:1">
      <c r="A5994" s="16"/>
    </row>
    <row r="5995" spans="1:1">
      <c r="A5995" s="16"/>
    </row>
    <row r="5996" spans="1:1">
      <c r="A5996" s="16"/>
    </row>
    <row r="5997" spans="1:1">
      <c r="A5997" s="16"/>
    </row>
    <row r="5998" spans="1:1">
      <c r="A5998" s="16"/>
    </row>
    <row r="5999" spans="1:1">
      <c r="A5999" s="16"/>
    </row>
    <row r="6000" spans="1:1">
      <c r="A6000" s="16"/>
    </row>
    <row r="6001" spans="1:1">
      <c r="A6001" s="16"/>
    </row>
    <row r="6002" spans="1:1">
      <c r="A6002" s="16"/>
    </row>
    <row r="6003" spans="1:1">
      <c r="A6003" s="16"/>
    </row>
    <row r="6004" spans="1:1">
      <c r="A6004" s="16"/>
    </row>
    <row r="6005" spans="1:1">
      <c r="A6005" s="16"/>
    </row>
    <row r="6006" spans="1:1">
      <c r="A6006" s="16"/>
    </row>
    <row r="6007" spans="1:1">
      <c r="A6007" s="16"/>
    </row>
    <row r="6008" spans="1:1">
      <c r="A6008" s="16"/>
    </row>
    <row r="6009" spans="1:1">
      <c r="A6009" s="16"/>
    </row>
    <row r="6010" spans="1:1">
      <c r="A6010" s="16"/>
    </row>
    <row r="6011" spans="1:1">
      <c r="A6011" s="16"/>
    </row>
    <row r="6012" spans="1:1">
      <c r="A6012" s="16"/>
    </row>
    <row r="6013" spans="1:1">
      <c r="A6013" s="16"/>
    </row>
    <row r="6014" spans="1:1">
      <c r="A6014" s="16"/>
    </row>
    <row r="6015" spans="1:1">
      <c r="A6015" s="16"/>
    </row>
    <row r="6016" spans="1:1">
      <c r="A6016" s="16"/>
    </row>
    <row r="6017" spans="1:1">
      <c r="A6017" s="16"/>
    </row>
    <row r="6018" spans="1:1">
      <c r="A6018" s="16"/>
    </row>
    <row r="6019" spans="1:1">
      <c r="A6019" s="16"/>
    </row>
    <row r="6020" spans="1:1">
      <c r="A6020" s="16"/>
    </row>
    <row r="6021" spans="1:1">
      <c r="A6021" s="16"/>
    </row>
    <row r="6022" spans="1:1">
      <c r="A6022" s="16"/>
    </row>
    <row r="6023" spans="1:1">
      <c r="A6023" s="16"/>
    </row>
    <row r="6024" spans="1:1">
      <c r="A6024" s="16"/>
    </row>
    <row r="6025" spans="1:1">
      <c r="A6025" s="16"/>
    </row>
    <row r="6026" spans="1:1">
      <c r="A6026" s="16"/>
    </row>
    <row r="6027" spans="1:1">
      <c r="A6027" s="16"/>
    </row>
    <row r="6028" spans="1:1">
      <c r="A6028" s="16"/>
    </row>
    <row r="6029" spans="1:1">
      <c r="A6029" s="16"/>
    </row>
    <row r="6030" spans="1:1">
      <c r="A6030" s="16"/>
    </row>
    <row r="6031" spans="1:1">
      <c r="A6031" s="16"/>
    </row>
    <row r="6032" spans="1:1">
      <c r="A6032" s="16"/>
    </row>
    <row r="6033" spans="1:1">
      <c r="A6033" s="16"/>
    </row>
    <row r="6034" spans="1:1">
      <c r="A6034" s="16"/>
    </row>
    <row r="6035" spans="1:1">
      <c r="A6035" s="16"/>
    </row>
    <row r="6036" spans="1:1">
      <c r="A6036" s="16"/>
    </row>
    <row r="6037" spans="1:1">
      <c r="A6037" s="16"/>
    </row>
    <row r="6038" spans="1:1">
      <c r="A6038" s="16"/>
    </row>
    <row r="6039" spans="1:1">
      <c r="A6039" s="16"/>
    </row>
    <row r="6040" spans="1:1">
      <c r="A6040" s="16"/>
    </row>
    <row r="6041" spans="1:1">
      <c r="A6041" s="16"/>
    </row>
    <row r="6042" spans="1:1">
      <c r="A6042" s="16"/>
    </row>
    <row r="6043" spans="1:1">
      <c r="A6043" s="16"/>
    </row>
    <row r="6044" spans="1:1">
      <c r="A6044" s="16"/>
    </row>
    <row r="6045" spans="1:1">
      <c r="A6045" s="16"/>
    </row>
    <row r="6046" spans="1:1">
      <c r="A6046" s="16"/>
    </row>
    <row r="6047" spans="1:1">
      <c r="A6047" s="16"/>
    </row>
    <row r="6048" spans="1:1">
      <c r="A6048" s="16"/>
    </row>
    <row r="6049" spans="1:1">
      <c r="A6049" s="16"/>
    </row>
    <row r="6050" spans="1:1">
      <c r="A6050" s="16"/>
    </row>
    <row r="6051" spans="1:1">
      <c r="A6051" s="16"/>
    </row>
    <row r="6052" spans="1:1">
      <c r="A6052" s="16"/>
    </row>
    <row r="6053" spans="1:1">
      <c r="A6053" s="16"/>
    </row>
    <row r="6054" spans="1:1">
      <c r="A6054" s="16"/>
    </row>
    <row r="6055" spans="1:1">
      <c r="A6055" s="16"/>
    </row>
    <row r="6056" spans="1:1">
      <c r="A6056" s="16"/>
    </row>
    <row r="6057" spans="1:1">
      <c r="A6057" s="16"/>
    </row>
    <row r="6058" spans="1:1">
      <c r="A6058" s="16"/>
    </row>
    <row r="6059" spans="1:1">
      <c r="A6059" s="16"/>
    </row>
    <row r="6060" spans="1:1">
      <c r="A6060" s="16"/>
    </row>
    <row r="6061" spans="1:1">
      <c r="A6061" s="16"/>
    </row>
    <row r="6062" spans="1:1">
      <c r="A6062" s="16"/>
    </row>
    <row r="6063" spans="1:1">
      <c r="A6063" s="16"/>
    </row>
    <row r="6064" spans="1:1">
      <c r="A6064" s="16"/>
    </row>
    <row r="6065" spans="1:1">
      <c r="A6065" s="16"/>
    </row>
    <row r="6066" spans="1:1">
      <c r="A6066" s="16"/>
    </row>
    <row r="6067" spans="1:1">
      <c r="A6067" s="16"/>
    </row>
    <row r="6068" spans="1:1">
      <c r="A6068" s="16"/>
    </row>
    <row r="6069" spans="1:1">
      <c r="A6069" s="16"/>
    </row>
    <row r="6070" spans="1:1">
      <c r="A6070" s="16"/>
    </row>
    <row r="6071" spans="1:1">
      <c r="A6071" s="16"/>
    </row>
    <row r="6072" spans="1:1">
      <c r="A6072" s="16"/>
    </row>
    <row r="6073" spans="1:1">
      <c r="A6073" s="16"/>
    </row>
    <row r="6074" spans="1:1">
      <c r="A6074" s="16"/>
    </row>
    <row r="6075" spans="1:1">
      <c r="A6075" s="16"/>
    </row>
    <row r="6076" spans="1:1">
      <c r="A6076" s="16"/>
    </row>
    <row r="6077" spans="1:1">
      <c r="A6077" s="16"/>
    </row>
    <row r="6078" spans="1:1">
      <c r="A6078" s="16"/>
    </row>
    <row r="6079" spans="1:1">
      <c r="A6079" s="16"/>
    </row>
    <row r="6080" spans="1:1">
      <c r="A6080" s="16"/>
    </row>
    <row r="6081" spans="1:1">
      <c r="A6081" s="16"/>
    </row>
    <row r="6082" spans="1:1">
      <c r="A6082" s="16"/>
    </row>
    <row r="6083" spans="1:1">
      <c r="A6083" s="16"/>
    </row>
    <row r="6084" spans="1:1">
      <c r="A6084" s="16"/>
    </row>
    <row r="6085" spans="1:1">
      <c r="A6085" s="16"/>
    </row>
    <row r="6086" spans="1:1">
      <c r="A6086" s="16"/>
    </row>
    <row r="6087" spans="1:1">
      <c r="A6087" s="16"/>
    </row>
    <row r="6088" spans="1:1">
      <c r="A6088" s="16"/>
    </row>
    <row r="6089" spans="1:1">
      <c r="A6089" s="16"/>
    </row>
    <row r="6090" spans="1:1">
      <c r="A6090" s="16"/>
    </row>
    <row r="6091" spans="1:1">
      <c r="A6091" s="16"/>
    </row>
    <row r="6092" spans="1:1">
      <c r="A6092" s="16"/>
    </row>
    <row r="6093" spans="1:1">
      <c r="A6093" s="16"/>
    </row>
    <row r="6094" spans="1:1">
      <c r="A6094" s="16"/>
    </row>
    <row r="6095" spans="1:1">
      <c r="A6095" s="16"/>
    </row>
    <row r="6096" spans="1:1">
      <c r="A6096" s="16"/>
    </row>
    <row r="6097" spans="1:1">
      <c r="A6097" s="16"/>
    </row>
    <row r="6098" spans="1:1">
      <c r="A6098" s="16"/>
    </row>
    <row r="6099" spans="1:1">
      <c r="A6099" s="16"/>
    </row>
    <row r="6100" spans="1:1">
      <c r="A6100" s="16"/>
    </row>
    <row r="6101" spans="1:1">
      <c r="A6101" s="16"/>
    </row>
    <row r="6102" spans="1:1">
      <c r="A6102" s="16"/>
    </row>
    <row r="6103" spans="1:1">
      <c r="A6103" s="16"/>
    </row>
    <row r="6104" spans="1:1">
      <c r="A6104" s="16"/>
    </row>
    <row r="6105" spans="1:1">
      <c r="A6105" s="16"/>
    </row>
    <row r="6106" spans="1:1">
      <c r="A6106" s="16"/>
    </row>
    <row r="6107" spans="1:1">
      <c r="A6107" s="16"/>
    </row>
    <row r="6108" spans="1:1">
      <c r="A6108" s="16"/>
    </row>
    <row r="6109" spans="1:1">
      <c r="A6109" s="16"/>
    </row>
    <row r="6110" spans="1:1">
      <c r="A6110" s="16"/>
    </row>
    <row r="6111" spans="1:1">
      <c r="A6111" s="16"/>
    </row>
    <row r="6112" spans="1:1">
      <c r="A6112" s="16"/>
    </row>
    <row r="6113" spans="1:1">
      <c r="A6113" s="16"/>
    </row>
    <row r="6114" spans="1:1">
      <c r="A6114" s="16"/>
    </row>
    <row r="6115" spans="1:1">
      <c r="A6115" s="16"/>
    </row>
    <row r="6116" spans="1:1">
      <c r="A6116" s="16"/>
    </row>
    <row r="6117" spans="1:1">
      <c r="A6117" s="16"/>
    </row>
    <row r="6118" spans="1:1">
      <c r="A6118" s="16"/>
    </row>
    <row r="6119" spans="1:1">
      <c r="A6119" s="16"/>
    </row>
    <row r="6120" spans="1:1">
      <c r="A6120" s="16"/>
    </row>
    <row r="6121" spans="1:1">
      <c r="A6121" s="16"/>
    </row>
    <row r="6122" spans="1:1">
      <c r="A6122" s="16"/>
    </row>
    <row r="6123" spans="1:1">
      <c r="A6123" s="16"/>
    </row>
    <row r="6124" spans="1:1">
      <c r="A6124" s="16"/>
    </row>
    <row r="6125" spans="1:1">
      <c r="A6125" s="16"/>
    </row>
    <row r="6126" spans="1:1">
      <c r="A6126" s="16"/>
    </row>
    <row r="6127" spans="1:1">
      <c r="A6127" s="16"/>
    </row>
    <row r="6128" spans="1:1">
      <c r="A6128" s="16"/>
    </row>
    <row r="6129" spans="1:1">
      <c r="A6129" s="16"/>
    </row>
    <row r="6130" spans="1:1">
      <c r="A6130" s="16"/>
    </row>
    <row r="6131" spans="1:1">
      <c r="A6131" s="16"/>
    </row>
    <row r="6132" spans="1:1">
      <c r="A6132" s="16"/>
    </row>
    <row r="6133" spans="1:1">
      <c r="A6133" s="16"/>
    </row>
    <row r="6134" spans="1:1">
      <c r="A6134" s="16"/>
    </row>
    <row r="6135" spans="1:1">
      <c r="A6135" s="16"/>
    </row>
    <row r="6136" spans="1:1">
      <c r="A6136" s="16"/>
    </row>
    <row r="6137" spans="1:1">
      <c r="A6137" s="16"/>
    </row>
    <row r="6138" spans="1:1">
      <c r="A6138" s="16"/>
    </row>
    <row r="6139" spans="1:1">
      <c r="A6139" s="16"/>
    </row>
    <row r="6140" spans="1:1">
      <c r="A6140" s="16"/>
    </row>
    <row r="6141" spans="1:1">
      <c r="A6141" s="16"/>
    </row>
    <row r="6142" spans="1:1">
      <c r="A6142" s="16"/>
    </row>
    <row r="6143" spans="1:1">
      <c r="A6143" s="16"/>
    </row>
    <row r="6144" spans="1:1">
      <c r="A6144" s="16"/>
    </row>
    <row r="6145" spans="1:1">
      <c r="A6145" s="16"/>
    </row>
    <row r="6146" spans="1:1">
      <c r="A6146" s="16"/>
    </row>
    <row r="6147" spans="1:1">
      <c r="A6147" s="16"/>
    </row>
    <row r="6148" spans="1:1">
      <c r="A6148" s="16"/>
    </row>
    <row r="6149" spans="1:1">
      <c r="A6149" s="16"/>
    </row>
    <row r="6150" spans="1:1">
      <c r="A6150" s="16"/>
    </row>
    <row r="6151" spans="1:1">
      <c r="A6151" s="16"/>
    </row>
    <row r="6152" spans="1:1">
      <c r="A6152" s="16"/>
    </row>
    <row r="6153" spans="1:1">
      <c r="A6153" s="16"/>
    </row>
    <row r="6154" spans="1:1">
      <c r="A6154" s="16"/>
    </row>
    <row r="6155" spans="1:1">
      <c r="A6155" s="16"/>
    </row>
    <row r="6156" spans="1:1">
      <c r="A6156" s="16"/>
    </row>
    <row r="6157" spans="1:1">
      <c r="A6157" s="16"/>
    </row>
    <row r="6158" spans="1:1">
      <c r="A6158" s="16"/>
    </row>
    <row r="6159" spans="1:1">
      <c r="A6159" s="16"/>
    </row>
    <row r="6160" spans="1:1">
      <c r="A6160" s="16"/>
    </row>
    <row r="6161" spans="1:1">
      <c r="A6161" s="16"/>
    </row>
    <row r="6162" spans="1:1">
      <c r="A6162" s="16"/>
    </row>
    <row r="6163" spans="1:1">
      <c r="A6163" s="16"/>
    </row>
    <row r="6164" spans="1:1">
      <c r="A6164" s="16"/>
    </row>
    <row r="6165" spans="1:1">
      <c r="A6165" s="16"/>
    </row>
    <row r="6166" spans="1:1">
      <c r="A6166" s="16"/>
    </row>
    <row r="6167" spans="1:1">
      <c r="A6167" s="16"/>
    </row>
    <row r="6168" spans="1:1">
      <c r="A6168" s="16"/>
    </row>
    <row r="6169" spans="1:1">
      <c r="A6169" s="16"/>
    </row>
    <row r="6170" spans="1:1">
      <c r="A6170" s="16"/>
    </row>
    <row r="6171" spans="1:1">
      <c r="A6171" s="16"/>
    </row>
    <row r="6172" spans="1:1">
      <c r="A6172" s="16"/>
    </row>
    <row r="6173" spans="1:1">
      <c r="A6173" s="16"/>
    </row>
    <row r="6174" spans="1:1">
      <c r="A6174" s="16"/>
    </row>
    <row r="6175" spans="1:1">
      <c r="A6175" s="16"/>
    </row>
    <row r="6176" spans="1:1">
      <c r="A6176" s="16"/>
    </row>
    <row r="6177" spans="1:1">
      <c r="A6177" s="16"/>
    </row>
    <row r="6178" spans="1:1">
      <c r="A6178" s="16"/>
    </row>
    <row r="6179" spans="1:1">
      <c r="A6179" s="16"/>
    </row>
    <row r="6180" spans="1:1">
      <c r="A6180" s="16"/>
    </row>
    <row r="6181" spans="1:1">
      <c r="A6181" s="16"/>
    </row>
    <row r="6182" spans="1:1">
      <c r="A6182" s="16"/>
    </row>
    <row r="6183" spans="1:1">
      <c r="A6183" s="16"/>
    </row>
    <row r="6184" spans="1:1">
      <c r="A6184" s="16"/>
    </row>
    <row r="6185" spans="1:1">
      <c r="A6185" s="16"/>
    </row>
    <row r="6186" spans="1:1">
      <c r="A6186" s="16"/>
    </row>
    <row r="6187" spans="1:1">
      <c r="A6187" s="16"/>
    </row>
    <row r="6188" spans="1:1">
      <c r="A6188" s="16"/>
    </row>
    <row r="6189" spans="1:1">
      <c r="A6189" s="16"/>
    </row>
    <row r="6190" spans="1:1">
      <c r="A6190" s="16"/>
    </row>
    <row r="6191" spans="1:1">
      <c r="A6191" s="16"/>
    </row>
    <row r="6192" spans="1:1">
      <c r="A6192" s="16"/>
    </row>
    <row r="6193" spans="1:1">
      <c r="A6193" s="16"/>
    </row>
    <row r="6194" spans="1:1">
      <c r="A6194" s="16"/>
    </row>
    <row r="6195" spans="1:1">
      <c r="A6195" s="16"/>
    </row>
    <row r="6196" spans="1:1">
      <c r="A6196" s="16"/>
    </row>
    <row r="6197" spans="1:1">
      <c r="A6197" s="16"/>
    </row>
    <row r="6198" spans="1:1">
      <c r="A6198" s="16"/>
    </row>
    <row r="6199" spans="1:1">
      <c r="A6199" s="16"/>
    </row>
    <row r="6200" spans="1:1">
      <c r="A6200" s="16"/>
    </row>
    <row r="6201" spans="1:1">
      <c r="A6201" s="16"/>
    </row>
    <row r="6202" spans="1:1">
      <c r="A6202" s="16"/>
    </row>
    <row r="6203" spans="1:1">
      <c r="A6203" s="16"/>
    </row>
    <row r="6204" spans="1:1">
      <c r="A6204" s="16"/>
    </row>
    <row r="6205" spans="1:1">
      <c r="A6205" s="16"/>
    </row>
    <row r="6206" spans="1:1">
      <c r="A6206" s="16"/>
    </row>
    <row r="6207" spans="1:1">
      <c r="A6207" s="16"/>
    </row>
    <row r="6208" spans="1:1">
      <c r="A6208" s="16"/>
    </row>
    <row r="6209" spans="1:1">
      <c r="A6209" s="16"/>
    </row>
    <row r="6210" spans="1:1">
      <c r="A6210" s="16"/>
    </row>
    <row r="6211" spans="1:1">
      <c r="A6211" s="16"/>
    </row>
    <row r="6212" spans="1:1">
      <c r="A6212" s="16"/>
    </row>
    <row r="6213" spans="1:1">
      <c r="A6213" s="16"/>
    </row>
    <row r="6214" spans="1:1">
      <c r="A6214" s="16"/>
    </row>
    <row r="6215" spans="1:1">
      <c r="A6215" s="16"/>
    </row>
    <row r="6216" spans="1:1">
      <c r="A6216" s="16"/>
    </row>
    <row r="6217" spans="1:1">
      <c r="A6217" s="16"/>
    </row>
    <row r="6218" spans="1:1">
      <c r="A6218" s="16"/>
    </row>
    <row r="6219" spans="1:1">
      <c r="A6219" s="16"/>
    </row>
    <row r="6220" spans="1:1">
      <c r="A6220" s="16"/>
    </row>
    <row r="6221" spans="1:1">
      <c r="A6221" s="16"/>
    </row>
    <row r="6222" spans="1:1">
      <c r="A6222" s="16"/>
    </row>
    <row r="6223" spans="1:1">
      <c r="A6223" s="16"/>
    </row>
    <row r="6224" spans="1:1">
      <c r="A6224" s="16"/>
    </row>
    <row r="6225" spans="1:1">
      <c r="A6225" s="16"/>
    </row>
    <row r="6226" spans="1:1">
      <c r="A6226" s="16"/>
    </row>
    <row r="6227" spans="1:1">
      <c r="A6227" s="16"/>
    </row>
    <row r="6228" spans="1:1">
      <c r="A6228" s="16"/>
    </row>
    <row r="6229" spans="1:1">
      <c r="A6229" s="16"/>
    </row>
    <row r="6230" spans="1:1">
      <c r="A6230" s="16"/>
    </row>
    <row r="6231" spans="1:1">
      <c r="A6231" s="16"/>
    </row>
    <row r="6232" spans="1:1">
      <c r="A6232" s="16"/>
    </row>
    <row r="6233" spans="1:1">
      <c r="A6233" s="16"/>
    </row>
    <row r="6234" spans="1:1">
      <c r="A6234" s="16"/>
    </row>
    <row r="6235" spans="1:1">
      <c r="A6235" s="16"/>
    </row>
    <row r="6236" spans="1:1">
      <c r="A6236" s="16"/>
    </row>
    <row r="6237" spans="1:1">
      <c r="A6237" s="16"/>
    </row>
    <row r="6238" spans="1:1">
      <c r="A6238" s="16"/>
    </row>
    <row r="6239" spans="1:1">
      <c r="A6239" s="16"/>
    </row>
    <row r="6240" spans="1:1">
      <c r="A6240" s="16"/>
    </row>
    <row r="6241" spans="1:1">
      <c r="A6241" s="16"/>
    </row>
    <row r="6242" spans="1:1">
      <c r="A6242" s="16"/>
    </row>
    <row r="6243" spans="1:1">
      <c r="A6243" s="16"/>
    </row>
    <row r="6244" spans="1:1">
      <c r="A6244" s="16"/>
    </row>
    <row r="6245" spans="1:1">
      <c r="A6245" s="16"/>
    </row>
    <row r="6246" spans="1:1">
      <c r="A6246" s="16"/>
    </row>
    <row r="6247" spans="1:1">
      <c r="A6247" s="16"/>
    </row>
    <row r="6248" spans="1:1">
      <c r="A6248" s="16"/>
    </row>
    <row r="6249" spans="1:1">
      <c r="A6249" s="16"/>
    </row>
    <row r="6250" spans="1:1">
      <c r="A6250" s="16"/>
    </row>
    <row r="6251" spans="1:1">
      <c r="A6251" s="16"/>
    </row>
    <row r="6252" spans="1:1">
      <c r="A6252" s="16"/>
    </row>
    <row r="6253" spans="1:1">
      <c r="A6253" s="16"/>
    </row>
    <row r="6254" spans="1:1">
      <c r="A6254" s="16"/>
    </row>
    <row r="6255" spans="1:1">
      <c r="A6255" s="16"/>
    </row>
    <row r="6256" spans="1:1">
      <c r="A6256" s="16"/>
    </row>
    <row r="6257" spans="1:1">
      <c r="A6257" s="16"/>
    </row>
    <row r="6258" spans="1:1">
      <c r="A6258" s="16"/>
    </row>
    <row r="6259" spans="1:1">
      <c r="A6259" s="16"/>
    </row>
    <row r="6260" spans="1:1">
      <c r="A6260" s="16"/>
    </row>
    <row r="6261" spans="1:1">
      <c r="A6261" s="16"/>
    </row>
    <row r="6262" spans="1:1">
      <c r="A6262" s="16"/>
    </row>
    <row r="6263" spans="1:1">
      <c r="A6263" s="16"/>
    </row>
    <row r="6264" spans="1:1">
      <c r="A6264" s="16"/>
    </row>
    <row r="6265" spans="1:1">
      <c r="A6265" s="16"/>
    </row>
    <row r="6266" spans="1:1">
      <c r="A6266" s="16"/>
    </row>
    <row r="6267" spans="1:1">
      <c r="A6267" s="16"/>
    </row>
    <row r="6268" spans="1:1">
      <c r="A6268" s="16"/>
    </row>
    <row r="6269" spans="1:1">
      <c r="A6269" s="16"/>
    </row>
    <row r="6270" spans="1:1">
      <c r="A6270" s="16"/>
    </row>
    <row r="6271" spans="1:1">
      <c r="A6271" s="16"/>
    </row>
    <row r="6272" spans="1:1">
      <c r="A6272" s="16"/>
    </row>
    <row r="6273" spans="1:1">
      <c r="A6273" s="16"/>
    </row>
    <row r="6274" spans="1:1">
      <c r="A6274" s="16"/>
    </row>
    <row r="6275" spans="1:1">
      <c r="A6275" s="16"/>
    </row>
    <row r="6276" spans="1:1">
      <c r="A6276" s="16"/>
    </row>
    <row r="6277" spans="1:1">
      <c r="A6277" s="16"/>
    </row>
    <row r="6278" spans="1:1">
      <c r="A6278" s="16"/>
    </row>
    <row r="6279" spans="1:1">
      <c r="A6279" s="16"/>
    </row>
    <row r="6280" spans="1:1">
      <c r="A6280" s="16"/>
    </row>
    <row r="6281" spans="1:1">
      <c r="A6281" s="16"/>
    </row>
    <row r="6282" spans="1:1">
      <c r="A6282" s="16"/>
    </row>
    <row r="6283" spans="1:1">
      <c r="A6283" s="16"/>
    </row>
    <row r="6284" spans="1:1">
      <c r="A6284" s="16"/>
    </row>
    <row r="6285" spans="1:1">
      <c r="A6285" s="16"/>
    </row>
    <row r="6286" spans="1:1">
      <c r="A6286" s="16"/>
    </row>
    <row r="6287" spans="1:1">
      <c r="A6287" s="16"/>
    </row>
    <row r="6288" spans="1:1">
      <c r="A6288" s="16"/>
    </row>
    <row r="6289" spans="1:1">
      <c r="A6289" s="16"/>
    </row>
    <row r="6290" spans="1:1">
      <c r="A6290" s="16"/>
    </row>
    <row r="6291" spans="1:1">
      <c r="A6291" s="16"/>
    </row>
    <row r="6292" spans="1:1">
      <c r="A6292" s="16"/>
    </row>
    <row r="6293" spans="1:1">
      <c r="A6293" s="16"/>
    </row>
    <row r="6294" spans="1:1">
      <c r="A6294" s="16"/>
    </row>
    <row r="6295" spans="1:1">
      <c r="A6295" s="16"/>
    </row>
    <row r="6296" spans="1:1">
      <c r="A6296" s="16"/>
    </row>
    <row r="6297" spans="1:1">
      <c r="A6297" s="16"/>
    </row>
    <row r="6298" spans="1:1">
      <c r="A6298" s="16"/>
    </row>
    <row r="6299" spans="1:1">
      <c r="A6299" s="16"/>
    </row>
    <row r="6300" spans="1:1">
      <c r="A6300" s="16"/>
    </row>
    <row r="6301" spans="1:1">
      <c r="A6301" s="16"/>
    </row>
    <row r="6302" spans="1:1">
      <c r="A6302" s="16"/>
    </row>
    <row r="6303" spans="1:1">
      <c r="A6303" s="16"/>
    </row>
    <row r="6304" spans="1:1">
      <c r="A6304" s="16"/>
    </row>
    <row r="6305" spans="1:1">
      <c r="A6305" s="16"/>
    </row>
    <row r="6306" spans="1:1">
      <c r="A6306" s="16"/>
    </row>
    <row r="6307" spans="1:1">
      <c r="A6307" s="16"/>
    </row>
    <row r="6308" spans="1:1">
      <c r="A6308" s="16"/>
    </row>
    <row r="6309" spans="1:1">
      <c r="A6309" s="16"/>
    </row>
    <row r="6310" spans="1:1">
      <c r="A6310" s="16"/>
    </row>
    <row r="6311" spans="1:1">
      <c r="A6311" s="16"/>
    </row>
    <row r="6312" spans="1:1">
      <c r="A6312" s="16"/>
    </row>
    <row r="6313" spans="1:1">
      <c r="A6313" s="16"/>
    </row>
    <row r="6314" spans="1:1">
      <c r="A6314" s="16"/>
    </row>
    <row r="6315" spans="1:1">
      <c r="A6315" s="16"/>
    </row>
    <row r="6316" spans="1:1">
      <c r="A6316" s="16"/>
    </row>
    <row r="6317" spans="1:1">
      <c r="A6317" s="16"/>
    </row>
    <row r="6318" spans="1:1">
      <c r="A6318" s="16"/>
    </row>
    <row r="6319" spans="1:1">
      <c r="A6319" s="16"/>
    </row>
    <row r="6320" spans="1:1">
      <c r="A6320" s="16"/>
    </row>
    <row r="6321" spans="1:1">
      <c r="A6321" s="16"/>
    </row>
    <row r="6322" spans="1:1">
      <c r="A6322" s="16"/>
    </row>
    <row r="6323" spans="1:1">
      <c r="A6323" s="16"/>
    </row>
    <row r="6324" spans="1:1">
      <c r="A6324" s="16"/>
    </row>
    <row r="6325" spans="1:1">
      <c r="A6325" s="16"/>
    </row>
    <row r="6326" spans="1:1">
      <c r="A6326" s="16"/>
    </row>
    <row r="6327" spans="1:1">
      <c r="A6327" s="16"/>
    </row>
    <row r="6328" spans="1:1">
      <c r="A6328" s="16"/>
    </row>
    <row r="6329" spans="1:1">
      <c r="A6329" s="16"/>
    </row>
    <row r="6330" spans="1:1">
      <c r="A6330" s="16"/>
    </row>
    <row r="6331" spans="1:1">
      <c r="A6331" s="16"/>
    </row>
    <row r="6332" spans="1:1">
      <c r="A6332" s="16"/>
    </row>
    <row r="6333" spans="1:1">
      <c r="A6333" s="16"/>
    </row>
    <row r="6334" spans="1:1">
      <c r="A6334" s="16"/>
    </row>
    <row r="6335" spans="1:1">
      <c r="A6335" s="16"/>
    </row>
    <row r="6336" spans="1:1">
      <c r="A6336" s="16"/>
    </row>
    <row r="6337" spans="1:1">
      <c r="A6337" s="16"/>
    </row>
    <row r="6338" spans="1:1">
      <c r="A6338" s="16"/>
    </row>
    <row r="6339" spans="1:1">
      <c r="A6339" s="16"/>
    </row>
    <row r="6340" spans="1:1">
      <c r="A6340" s="16"/>
    </row>
    <row r="6341" spans="1:1">
      <c r="A6341" s="16"/>
    </row>
    <row r="6342" spans="1:1">
      <c r="A6342" s="16"/>
    </row>
    <row r="6343" spans="1:1">
      <c r="A6343" s="16"/>
    </row>
    <row r="6344" spans="1:1">
      <c r="A6344" s="16"/>
    </row>
    <row r="6345" spans="1:1">
      <c r="A6345" s="16"/>
    </row>
    <row r="6346" spans="1:1">
      <c r="A6346" s="16"/>
    </row>
    <row r="6347" spans="1:1">
      <c r="A6347" s="16"/>
    </row>
    <row r="6348" spans="1:1">
      <c r="A6348" s="16"/>
    </row>
    <row r="6349" spans="1:1">
      <c r="A6349" s="16"/>
    </row>
    <row r="6350" spans="1:1">
      <c r="A6350" s="16"/>
    </row>
    <row r="6351" spans="1:1">
      <c r="A6351" s="16"/>
    </row>
    <row r="6352" spans="1:1">
      <c r="A6352" s="16"/>
    </row>
    <row r="6353" spans="1:1">
      <c r="A6353" s="16"/>
    </row>
    <row r="6354" spans="1:1">
      <c r="A6354" s="16"/>
    </row>
    <row r="6355" spans="1:1">
      <c r="A6355" s="16"/>
    </row>
    <row r="6356" spans="1:1">
      <c r="A6356" s="16"/>
    </row>
    <row r="6357" spans="1:1">
      <c r="A6357" s="16"/>
    </row>
    <row r="6358" spans="1:1">
      <c r="A6358" s="16"/>
    </row>
    <row r="6359" spans="1:1">
      <c r="A6359" s="16"/>
    </row>
    <row r="6360" spans="1:1">
      <c r="A6360" s="16"/>
    </row>
    <row r="6361" spans="1:1">
      <c r="A6361" s="16"/>
    </row>
    <row r="6362" spans="1:1">
      <c r="A6362" s="16"/>
    </row>
    <row r="6363" spans="1:1">
      <c r="A6363" s="16"/>
    </row>
    <row r="6364" spans="1:1">
      <c r="A6364" s="16"/>
    </row>
    <row r="6365" spans="1:1">
      <c r="A6365" s="16"/>
    </row>
    <row r="6366" spans="1:1">
      <c r="A6366" s="16"/>
    </row>
    <row r="6367" spans="1:1">
      <c r="A6367" s="16"/>
    </row>
    <row r="6368" spans="1:1">
      <c r="A6368" s="16"/>
    </row>
    <row r="6369" spans="1:1">
      <c r="A6369" s="16"/>
    </row>
    <row r="6370" spans="1:1">
      <c r="A6370" s="16"/>
    </row>
    <row r="6371" spans="1:1">
      <c r="A6371" s="16"/>
    </row>
    <row r="6372" spans="1:1">
      <c r="A6372" s="16"/>
    </row>
    <row r="6373" spans="1:1">
      <c r="A6373" s="16"/>
    </row>
    <row r="6374" spans="1:1">
      <c r="A6374" s="16"/>
    </row>
    <row r="6375" spans="1:1">
      <c r="A6375" s="16"/>
    </row>
    <row r="6376" spans="1:1">
      <c r="A6376" s="16"/>
    </row>
    <row r="6377" spans="1:1">
      <c r="A6377" s="16"/>
    </row>
    <row r="6378" spans="1:1">
      <c r="A6378" s="16"/>
    </row>
    <row r="6379" spans="1:1">
      <c r="A6379" s="16"/>
    </row>
    <row r="6380" spans="1:1">
      <c r="A6380" s="16"/>
    </row>
    <row r="6381" spans="1:1">
      <c r="A6381" s="16"/>
    </row>
    <row r="6382" spans="1:1">
      <c r="A6382" s="16"/>
    </row>
    <row r="6383" spans="1:1">
      <c r="A6383" s="16"/>
    </row>
    <row r="6384" spans="1:1">
      <c r="A6384" s="16"/>
    </row>
    <row r="6385" spans="1:1">
      <c r="A6385" s="16"/>
    </row>
    <row r="6386" spans="1:1">
      <c r="A6386" s="16"/>
    </row>
    <row r="6387" spans="1:1">
      <c r="A6387" s="16"/>
    </row>
    <row r="6388" spans="1:1">
      <c r="A6388" s="16"/>
    </row>
    <row r="6389" spans="1:1">
      <c r="A6389" s="16"/>
    </row>
    <row r="6390" spans="1:1">
      <c r="A6390" s="16"/>
    </row>
    <row r="6391" spans="1:1">
      <c r="A6391" s="16"/>
    </row>
    <row r="6392" spans="1:1">
      <c r="A6392" s="16"/>
    </row>
    <row r="6393" spans="1:1">
      <c r="A6393" s="16"/>
    </row>
    <row r="6394" spans="1:1">
      <c r="A6394" s="16"/>
    </row>
    <row r="6395" spans="1:1">
      <c r="A6395" s="16"/>
    </row>
    <row r="6396" spans="1:1">
      <c r="A6396" s="16"/>
    </row>
    <row r="6397" spans="1:1">
      <c r="A6397" s="16"/>
    </row>
    <row r="6398" spans="1:1">
      <c r="A6398" s="16"/>
    </row>
    <row r="6399" spans="1:1">
      <c r="A6399" s="16"/>
    </row>
    <row r="6400" spans="1:1">
      <c r="A6400" s="16"/>
    </row>
    <row r="6401" spans="1:1">
      <c r="A6401" s="16"/>
    </row>
    <row r="6402" spans="1:1">
      <c r="A6402" s="16"/>
    </row>
    <row r="6403" spans="1:1">
      <c r="A6403" s="16"/>
    </row>
    <row r="6404" spans="1:1">
      <c r="A6404" s="16"/>
    </row>
    <row r="6405" spans="1:1">
      <c r="A6405" s="16"/>
    </row>
    <row r="6406" spans="1:1">
      <c r="A6406" s="16"/>
    </row>
    <row r="6407" spans="1:1">
      <c r="A6407" s="16"/>
    </row>
    <row r="6408" spans="1:1">
      <c r="A6408" s="16"/>
    </row>
    <row r="6409" spans="1:1">
      <c r="A6409" s="16"/>
    </row>
    <row r="6410" spans="1:1">
      <c r="A6410" s="16"/>
    </row>
    <row r="6411" spans="1:1">
      <c r="A6411" s="16"/>
    </row>
    <row r="6412" spans="1:1">
      <c r="A6412" s="16"/>
    </row>
    <row r="6413" spans="1:1">
      <c r="A6413" s="16"/>
    </row>
    <row r="6414" spans="1:1">
      <c r="A6414" s="16"/>
    </row>
    <row r="6415" spans="1:1">
      <c r="A6415" s="16"/>
    </row>
    <row r="6416" spans="1:1">
      <c r="A6416" s="16"/>
    </row>
    <row r="6417" spans="1:1">
      <c r="A6417" s="16"/>
    </row>
    <row r="6418" spans="1:1">
      <c r="A6418" s="16"/>
    </row>
    <row r="6419" spans="1:1">
      <c r="A6419" s="16"/>
    </row>
    <row r="6420" spans="1:1">
      <c r="A6420" s="16"/>
    </row>
    <row r="6421" spans="1:1">
      <c r="A6421" s="16"/>
    </row>
    <row r="6422" spans="1:1">
      <c r="A6422" s="16"/>
    </row>
    <row r="6423" spans="1:1">
      <c r="A6423" s="16"/>
    </row>
    <row r="6424" spans="1:1">
      <c r="A6424" s="16"/>
    </row>
    <row r="6425" spans="1:1">
      <c r="A6425" s="16"/>
    </row>
    <row r="6426" spans="1:1">
      <c r="A6426" s="16"/>
    </row>
    <row r="6427" spans="1:1">
      <c r="A6427" s="16"/>
    </row>
    <row r="6428" spans="1:1">
      <c r="A6428" s="16"/>
    </row>
    <row r="6429" spans="1:1">
      <c r="A6429" s="16"/>
    </row>
    <row r="6430" spans="1:1">
      <c r="A6430" s="16"/>
    </row>
    <row r="6431" spans="1:1">
      <c r="A6431" s="16"/>
    </row>
    <row r="6432" spans="1:1">
      <c r="A6432" s="16"/>
    </row>
    <row r="6433" spans="1:1">
      <c r="A6433" s="16"/>
    </row>
    <row r="6434" spans="1:1">
      <c r="A6434" s="16"/>
    </row>
    <row r="6435" spans="1:1">
      <c r="A6435" s="16"/>
    </row>
    <row r="6436" spans="1:1">
      <c r="A6436" s="16"/>
    </row>
    <row r="6437" spans="1:1">
      <c r="A6437" s="16"/>
    </row>
    <row r="6438" spans="1:1">
      <c r="A6438" s="16"/>
    </row>
    <row r="6439" spans="1:1">
      <c r="A6439" s="16"/>
    </row>
    <row r="6440" spans="1:1">
      <c r="A6440" s="16"/>
    </row>
    <row r="6441" spans="1:1">
      <c r="A6441" s="16"/>
    </row>
    <row r="6442" spans="1:1">
      <c r="A6442" s="16"/>
    </row>
    <row r="6443" spans="1:1">
      <c r="A6443" s="16"/>
    </row>
    <row r="6444" spans="1:1">
      <c r="A6444" s="16"/>
    </row>
    <row r="6445" spans="1:1">
      <c r="A6445" s="16"/>
    </row>
    <row r="6446" spans="1:1">
      <c r="A6446" s="16"/>
    </row>
    <row r="6447" spans="1:1">
      <c r="A6447" s="16"/>
    </row>
    <row r="6448" spans="1:1">
      <c r="A6448" s="16"/>
    </row>
    <row r="6449" spans="1:1">
      <c r="A6449" s="16"/>
    </row>
    <row r="6450" spans="1:1">
      <c r="A6450" s="16"/>
    </row>
    <row r="6451" spans="1:1">
      <c r="A6451" s="16"/>
    </row>
    <row r="6452" spans="1:1">
      <c r="A6452" s="16"/>
    </row>
    <row r="6453" spans="1:1">
      <c r="A6453" s="16"/>
    </row>
    <row r="6454" spans="1:1">
      <c r="A6454" s="16"/>
    </row>
    <row r="6455" spans="1:1">
      <c r="A6455" s="16"/>
    </row>
    <row r="6456" spans="1:1">
      <c r="A6456" s="16"/>
    </row>
    <row r="6457" spans="1:1">
      <c r="A6457" s="16"/>
    </row>
    <row r="6458" spans="1:1">
      <c r="A6458" s="16"/>
    </row>
    <row r="6459" spans="1:1">
      <c r="A6459" s="16"/>
    </row>
    <row r="6460" spans="1:1">
      <c r="A6460" s="16"/>
    </row>
    <row r="6461" spans="1:1">
      <c r="A6461" s="16"/>
    </row>
    <row r="6462" spans="1:1">
      <c r="A6462" s="16"/>
    </row>
    <row r="6463" spans="1:1">
      <c r="A6463" s="16"/>
    </row>
    <row r="6464" spans="1:1">
      <c r="A6464" s="16"/>
    </row>
    <row r="6465" spans="1:1">
      <c r="A6465" s="16"/>
    </row>
    <row r="6466" spans="1:1">
      <c r="A6466" s="16"/>
    </row>
    <row r="6467" spans="1:1">
      <c r="A6467" s="16"/>
    </row>
    <row r="6468" spans="1:1">
      <c r="A6468" s="16"/>
    </row>
    <row r="6469" spans="1:1">
      <c r="A6469" s="16"/>
    </row>
    <row r="6470" spans="1:1">
      <c r="A6470" s="16"/>
    </row>
    <row r="6471" spans="1:1">
      <c r="A6471" s="16"/>
    </row>
    <row r="6472" spans="1:1">
      <c r="A6472" s="16"/>
    </row>
    <row r="6473" spans="1:1">
      <c r="A6473" s="16"/>
    </row>
    <row r="6474" spans="1:1">
      <c r="A6474" s="16"/>
    </row>
    <row r="6475" spans="1:1">
      <c r="A6475" s="16"/>
    </row>
    <row r="6476" spans="1:1">
      <c r="A6476" s="16"/>
    </row>
    <row r="6477" spans="1:1">
      <c r="A6477" s="16"/>
    </row>
    <row r="6478" spans="1:1">
      <c r="A6478" s="16"/>
    </row>
    <row r="6479" spans="1:1">
      <c r="A6479" s="16"/>
    </row>
    <row r="6480" spans="1:1">
      <c r="A6480" s="16"/>
    </row>
    <row r="6481" spans="1:1">
      <c r="A6481" s="16"/>
    </row>
    <row r="6482" spans="1:1">
      <c r="A6482" s="16"/>
    </row>
    <row r="6483" spans="1:1">
      <c r="A6483" s="16"/>
    </row>
    <row r="6484" spans="1:1">
      <c r="A6484" s="16"/>
    </row>
    <row r="6485" spans="1:1">
      <c r="A6485" s="16"/>
    </row>
    <row r="6486" spans="1:1">
      <c r="A6486" s="16"/>
    </row>
    <row r="6487" spans="1:1">
      <c r="A6487" s="16"/>
    </row>
    <row r="6488" spans="1:1">
      <c r="A6488" s="16"/>
    </row>
    <row r="6489" spans="1:1">
      <c r="A6489" s="16"/>
    </row>
    <row r="6490" spans="1:1">
      <c r="A6490" s="16"/>
    </row>
    <row r="6491" spans="1:1">
      <c r="A6491" s="16"/>
    </row>
    <row r="6492" spans="1:1">
      <c r="A6492" s="16"/>
    </row>
    <row r="6493" spans="1:1">
      <c r="A6493" s="16"/>
    </row>
    <row r="6494" spans="1:1">
      <c r="A6494" s="16"/>
    </row>
    <row r="6495" spans="1:1">
      <c r="A6495" s="16"/>
    </row>
    <row r="6496" spans="1:1">
      <c r="A6496" s="16"/>
    </row>
    <row r="6497" spans="1:1">
      <c r="A6497" s="16"/>
    </row>
    <row r="6498" spans="1:1">
      <c r="A6498" s="16"/>
    </row>
    <row r="6499" spans="1:1">
      <c r="A6499" s="16"/>
    </row>
    <row r="6500" spans="1:1">
      <c r="A6500" s="16"/>
    </row>
    <row r="6501" spans="1:1">
      <c r="A6501" s="16"/>
    </row>
    <row r="6502" spans="1:1">
      <c r="A6502" s="16"/>
    </row>
    <row r="6503" spans="1:1">
      <c r="A6503" s="16"/>
    </row>
    <row r="6504" spans="1:1">
      <c r="A6504" s="16"/>
    </row>
    <row r="6505" spans="1:1">
      <c r="A6505" s="16"/>
    </row>
    <row r="6506" spans="1:1">
      <c r="A6506" s="16"/>
    </row>
    <row r="6507" spans="1:1">
      <c r="A6507" s="16"/>
    </row>
    <row r="6508" spans="1:1">
      <c r="A6508" s="16"/>
    </row>
    <row r="6509" spans="1:1">
      <c r="A6509" s="16"/>
    </row>
    <row r="6510" spans="1:1">
      <c r="A6510" s="16"/>
    </row>
    <row r="6511" spans="1:1">
      <c r="A6511" s="16"/>
    </row>
    <row r="6512" spans="1:1">
      <c r="A6512" s="16"/>
    </row>
    <row r="6513" spans="1:1">
      <c r="A6513" s="16"/>
    </row>
    <row r="6514" spans="1:1">
      <c r="A6514" s="16"/>
    </row>
    <row r="6515" spans="1:1">
      <c r="A6515" s="16"/>
    </row>
    <row r="6516" spans="1:1">
      <c r="A6516" s="16"/>
    </row>
    <row r="6517" spans="1:1">
      <c r="A6517" s="16"/>
    </row>
    <row r="6518" spans="1:1">
      <c r="A6518" s="16"/>
    </row>
    <row r="6519" spans="1:1">
      <c r="A6519" s="16"/>
    </row>
    <row r="6520" spans="1:1">
      <c r="A6520" s="16"/>
    </row>
    <row r="6521" spans="1:1">
      <c r="A6521" s="16"/>
    </row>
    <row r="6522" spans="1:1">
      <c r="A6522" s="16"/>
    </row>
    <row r="6523" spans="1:1">
      <c r="A6523" s="16"/>
    </row>
    <row r="6524" spans="1:1">
      <c r="A6524" s="16"/>
    </row>
    <row r="6525" spans="1:1">
      <c r="A6525" s="16"/>
    </row>
    <row r="6526" spans="1:1">
      <c r="A6526" s="16"/>
    </row>
    <row r="6527" spans="1:1">
      <c r="A6527" s="16"/>
    </row>
    <row r="6528" spans="1:1">
      <c r="A6528" s="16"/>
    </row>
    <row r="6529" spans="1:1">
      <c r="A6529" s="16"/>
    </row>
    <row r="6530" spans="1:1">
      <c r="A6530" s="16"/>
    </row>
    <row r="6531" spans="1:1">
      <c r="A6531" s="16"/>
    </row>
    <row r="6532" spans="1:1">
      <c r="A6532" s="16"/>
    </row>
    <row r="6533" spans="1:1">
      <c r="A6533" s="16"/>
    </row>
    <row r="6534" spans="1:1">
      <c r="A6534" s="16"/>
    </row>
    <row r="6535" spans="1:1">
      <c r="A6535" s="16"/>
    </row>
    <row r="6536" spans="1:1">
      <c r="A6536" s="16"/>
    </row>
    <row r="6537" spans="1:1">
      <c r="A6537" s="16"/>
    </row>
    <row r="6538" spans="1:1">
      <c r="A6538" s="16"/>
    </row>
    <row r="6539" spans="1:1">
      <c r="A6539" s="16"/>
    </row>
    <row r="6540" spans="1:1">
      <c r="A6540" s="16"/>
    </row>
    <row r="6541" spans="1:1">
      <c r="A6541" s="16"/>
    </row>
    <row r="6542" spans="1:1">
      <c r="A6542" s="16"/>
    </row>
    <row r="6543" spans="1:1">
      <c r="A6543" s="16"/>
    </row>
    <row r="6544" spans="1:1">
      <c r="A6544" s="16"/>
    </row>
    <row r="6545" spans="1:1">
      <c r="A6545" s="16"/>
    </row>
    <row r="6546" spans="1:1">
      <c r="A6546" s="16"/>
    </row>
    <row r="6547" spans="1:1">
      <c r="A6547" s="16"/>
    </row>
    <row r="6548" spans="1:1">
      <c r="A6548" s="16"/>
    </row>
    <row r="6549" spans="1:1">
      <c r="A6549" s="16"/>
    </row>
    <row r="6550" spans="1:1">
      <c r="A6550" s="16"/>
    </row>
    <row r="6551" spans="1:1">
      <c r="A6551" s="16"/>
    </row>
    <row r="6552" spans="1:1">
      <c r="A6552" s="16"/>
    </row>
    <row r="6553" spans="1:1">
      <c r="A6553" s="16"/>
    </row>
    <row r="6554" spans="1:1">
      <c r="A6554" s="16"/>
    </row>
    <row r="6555" spans="1:1">
      <c r="A6555" s="16"/>
    </row>
    <row r="6556" spans="1:1">
      <c r="A6556" s="16"/>
    </row>
    <row r="6557" spans="1:1">
      <c r="A6557" s="16"/>
    </row>
    <row r="6558" spans="1:1">
      <c r="A6558" s="16"/>
    </row>
    <row r="6559" spans="1:1">
      <c r="A6559" s="16"/>
    </row>
    <row r="6560" spans="1:1">
      <c r="A6560" s="16"/>
    </row>
    <row r="6561" spans="1:1">
      <c r="A6561" s="16"/>
    </row>
    <row r="6562" spans="1:1">
      <c r="A6562" s="16"/>
    </row>
    <row r="6563" spans="1:1">
      <c r="A6563" s="16"/>
    </row>
    <row r="6564" spans="1:1">
      <c r="A6564" s="16"/>
    </row>
    <row r="6565" spans="1:1">
      <c r="A6565" s="16"/>
    </row>
    <row r="6566" spans="1:1">
      <c r="A6566" s="16"/>
    </row>
    <row r="6567" spans="1:1">
      <c r="A6567" s="16"/>
    </row>
    <row r="6568" spans="1:1">
      <c r="A6568" s="16"/>
    </row>
    <row r="6569" spans="1:1">
      <c r="A6569" s="16"/>
    </row>
    <row r="6570" spans="1:1">
      <c r="A6570" s="16"/>
    </row>
    <row r="6571" spans="1:1">
      <c r="A6571" s="16"/>
    </row>
    <row r="6572" spans="1:1">
      <c r="A6572" s="16"/>
    </row>
    <row r="6573" spans="1:1">
      <c r="A6573" s="16"/>
    </row>
    <row r="6574" spans="1:1">
      <c r="A6574" s="16"/>
    </row>
    <row r="6575" spans="1:1">
      <c r="A6575" s="16"/>
    </row>
    <row r="6576" spans="1:1">
      <c r="A6576" s="16"/>
    </row>
    <row r="6577" spans="1:1">
      <c r="A6577" s="16"/>
    </row>
    <row r="6578" spans="1:1">
      <c r="A6578" s="16"/>
    </row>
    <row r="6579" spans="1:1">
      <c r="A6579" s="16"/>
    </row>
    <row r="6580" spans="1:1">
      <c r="A6580" s="16"/>
    </row>
    <row r="6581" spans="1:1">
      <c r="A6581" s="16"/>
    </row>
    <row r="6582" spans="1:1">
      <c r="A6582" s="16"/>
    </row>
    <row r="6583" spans="1:1">
      <c r="A6583" s="16"/>
    </row>
    <row r="6584" spans="1:1">
      <c r="A6584" s="16"/>
    </row>
    <row r="6585" spans="1:1">
      <c r="A6585" s="16"/>
    </row>
    <row r="6586" spans="1:1">
      <c r="A6586" s="16"/>
    </row>
    <row r="6587" spans="1:1">
      <c r="A6587" s="16"/>
    </row>
    <row r="6588" spans="1:1">
      <c r="A6588" s="16"/>
    </row>
    <row r="6589" spans="1:1">
      <c r="A6589" s="16"/>
    </row>
    <row r="6590" spans="1:1">
      <c r="A6590" s="16"/>
    </row>
    <row r="6591" spans="1:1">
      <c r="A6591" s="16"/>
    </row>
    <row r="6592" spans="1:1">
      <c r="A6592" s="16"/>
    </row>
    <row r="6593" spans="1:1">
      <c r="A6593" s="16"/>
    </row>
    <row r="6594" spans="1:1">
      <c r="A6594" s="16"/>
    </row>
    <row r="6595" spans="1:1">
      <c r="A6595" s="16"/>
    </row>
    <row r="6596" spans="1:1">
      <c r="A6596" s="16"/>
    </row>
    <row r="6597" spans="1:1">
      <c r="A6597" s="16"/>
    </row>
    <row r="6598" spans="1:1">
      <c r="A6598" s="16"/>
    </row>
    <row r="6599" spans="1:1">
      <c r="A6599" s="16"/>
    </row>
    <row r="6600" spans="1:1">
      <c r="A6600" s="16"/>
    </row>
    <row r="6601" spans="1:1">
      <c r="A6601" s="16"/>
    </row>
    <row r="6602" spans="1:1">
      <c r="A6602" s="16"/>
    </row>
    <row r="6603" spans="1:1">
      <c r="A6603" s="16"/>
    </row>
    <row r="6604" spans="1:1">
      <c r="A6604" s="16"/>
    </row>
    <row r="6605" spans="1:1">
      <c r="A6605" s="16"/>
    </row>
    <row r="6606" spans="1:1">
      <c r="A6606" s="16"/>
    </row>
    <row r="6607" spans="1:1">
      <c r="A6607" s="16"/>
    </row>
    <row r="6608" spans="1:1">
      <c r="A6608" s="16"/>
    </row>
    <row r="6609" spans="1:1">
      <c r="A6609" s="16"/>
    </row>
    <row r="6610" spans="1:1">
      <c r="A6610" s="16"/>
    </row>
    <row r="6611" spans="1:1">
      <c r="A6611" s="16"/>
    </row>
    <row r="6612" spans="1:1">
      <c r="A6612" s="16"/>
    </row>
    <row r="6613" spans="1:1">
      <c r="A6613" s="16"/>
    </row>
    <row r="6614" spans="1:1">
      <c r="A6614" s="16"/>
    </row>
    <row r="6615" spans="1:1">
      <c r="A6615" s="16"/>
    </row>
    <row r="6616" spans="1:1">
      <c r="A6616" s="16"/>
    </row>
    <row r="6617" spans="1:1">
      <c r="A6617" s="16"/>
    </row>
    <row r="6618" spans="1:1">
      <c r="A6618" s="16"/>
    </row>
    <row r="6619" spans="1:1">
      <c r="A6619" s="16"/>
    </row>
    <row r="6620" spans="1:1">
      <c r="A6620" s="16"/>
    </row>
    <row r="6621" spans="1:1">
      <c r="A6621" s="16"/>
    </row>
    <row r="6622" spans="1:1">
      <c r="A6622" s="16"/>
    </row>
    <row r="6623" spans="1:1">
      <c r="A6623" s="16"/>
    </row>
    <row r="6624" spans="1:1">
      <c r="A6624" s="16"/>
    </row>
    <row r="6625" spans="1:1">
      <c r="A6625" s="16"/>
    </row>
    <row r="6626" spans="1:1">
      <c r="A6626" s="16"/>
    </row>
    <row r="6627" spans="1:1">
      <c r="A6627" s="16"/>
    </row>
    <row r="6628" spans="1:1">
      <c r="A6628" s="16"/>
    </row>
    <row r="6629" spans="1:1">
      <c r="A6629" s="16"/>
    </row>
    <row r="6630" spans="1:1">
      <c r="A6630" s="16"/>
    </row>
    <row r="6631" spans="1:1">
      <c r="A6631" s="16"/>
    </row>
    <row r="6632" spans="1:1">
      <c r="A6632" s="16"/>
    </row>
    <row r="6633" spans="1:1">
      <c r="A6633" s="16"/>
    </row>
    <row r="6634" spans="1:1">
      <c r="A6634" s="16"/>
    </row>
    <row r="6635" spans="1:1">
      <c r="A6635" s="16"/>
    </row>
    <row r="6636" spans="1:1">
      <c r="A6636" s="16"/>
    </row>
    <row r="6637" spans="1:1">
      <c r="A6637" s="16"/>
    </row>
    <row r="6638" spans="1:1">
      <c r="A6638" s="16"/>
    </row>
    <row r="6639" spans="1:1">
      <c r="A6639" s="16"/>
    </row>
    <row r="6640" spans="1:1">
      <c r="A6640" s="16"/>
    </row>
    <row r="6641" spans="1:1">
      <c r="A6641" s="16"/>
    </row>
    <row r="6642" spans="1:1">
      <c r="A6642" s="16"/>
    </row>
    <row r="6643" spans="1:1">
      <c r="A6643" s="16"/>
    </row>
    <row r="6644" spans="1:1">
      <c r="A6644" s="16"/>
    </row>
    <row r="6645" spans="1:1">
      <c r="A6645" s="16"/>
    </row>
    <row r="6646" spans="1:1">
      <c r="A6646" s="16"/>
    </row>
    <row r="6647" spans="1:1">
      <c r="A6647" s="16"/>
    </row>
    <row r="6648" spans="1:1">
      <c r="A6648" s="16"/>
    </row>
    <row r="6649" spans="1:1">
      <c r="A6649" s="16"/>
    </row>
    <row r="6650" spans="1:1">
      <c r="A6650" s="16"/>
    </row>
    <row r="6651" spans="1:1">
      <c r="A6651" s="16"/>
    </row>
    <row r="6652" spans="1:1">
      <c r="A6652" s="16"/>
    </row>
    <row r="6653" spans="1:1">
      <c r="A6653" s="16"/>
    </row>
    <row r="6654" spans="1:1">
      <c r="A6654" s="16"/>
    </row>
    <row r="6655" spans="1:1">
      <c r="A6655" s="16"/>
    </row>
    <row r="6656" spans="1:1">
      <c r="A6656" s="16"/>
    </row>
    <row r="6657" spans="1:1">
      <c r="A6657" s="16"/>
    </row>
    <row r="6658" spans="1:1">
      <c r="A6658" s="16"/>
    </row>
    <row r="6659" spans="1:1">
      <c r="A6659" s="16"/>
    </row>
    <row r="6660" spans="1:1">
      <c r="A6660" s="16"/>
    </row>
    <row r="6661" spans="1:1">
      <c r="A6661" s="16"/>
    </row>
    <row r="6662" spans="1:1">
      <c r="A6662" s="16"/>
    </row>
    <row r="6663" spans="1:1">
      <c r="A6663" s="16"/>
    </row>
    <row r="6664" spans="1:1">
      <c r="A6664" s="16"/>
    </row>
    <row r="6665" spans="1:1">
      <c r="A6665" s="16"/>
    </row>
    <row r="6666" spans="1:1">
      <c r="A6666" s="16"/>
    </row>
    <row r="6667" spans="1:1">
      <c r="A6667" s="16"/>
    </row>
    <row r="6668" spans="1:1">
      <c r="A6668" s="16"/>
    </row>
    <row r="6669" spans="1:1">
      <c r="A6669" s="16"/>
    </row>
    <row r="6670" spans="1:1">
      <c r="A6670" s="16"/>
    </row>
    <row r="6671" spans="1:1">
      <c r="A6671" s="16"/>
    </row>
    <row r="6672" spans="1:1">
      <c r="A6672" s="16"/>
    </row>
    <row r="6673" spans="1:1">
      <c r="A6673" s="16"/>
    </row>
    <row r="6674" spans="1:1">
      <c r="A6674" s="16"/>
    </row>
    <row r="6675" spans="1:1">
      <c r="A6675" s="16"/>
    </row>
    <row r="6676" spans="1:1">
      <c r="A6676" s="16"/>
    </row>
    <row r="6677" spans="1:1">
      <c r="A6677" s="16"/>
    </row>
    <row r="6678" spans="1:1">
      <c r="A6678" s="16"/>
    </row>
    <row r="6679" spans="1:1">
      <c r="A6679" s="16"/>
    </row>
    <row r="6680" spans="1:1">
      <c r="A6680" s="16"/>
    </row>
    <row r="6681" spans="1:1">
      <c r="A6681" s="16"/>
    </row>
    <row r="6682" spans="1:1">
      <c r="A6682" s="16"/>
    </row>
    <row r="6683" spans="1:1">
      <c r="A6683" s="16"/>
    </row>
    <row r="6684" spans="1:1">
      <c r="A6684" s="16"/>
    </row>
    <row r="6685" spans="1:1">
      <c r="A6685" s="16"/>
    </row>
    <row r="6686" spans="1:1">
      <c r="A6686" s="16"/>
    </row>
    <row r="6687" spans="1:1">
      <c r="A6687" s="16"/>
    </row>
    <row r="6688" spans="1:1">
      <c r="A6688" s="16"/>
    </row>
    <row r="6689" spans="1:1">
      <c r="A6689" s="16"/>
    </row>
    <row r="6690" spans="1:1">
      <c r="A6690" s="16"/>
    </row>
    <row r="6691" spans="1:1">
      <c r="A6691" s="16"/>
    </row>
    <row r="6692" spans="1:1">
      <c r="A6692" s="16"/>
    </row>
    <row r="6693" spans="1:1">
      <c r="A6693" s="16"/>
    </row>
    <row r="6694" spans="1:1">
      <c r="A6694" s="16"/>
    </row>
    <row r="6695" spans="1:1">
      <c r="A6695" s="16"/>
    </row>
    <row r="6696" spans="1:1">
      <c r="A6696" s="16"/>
    </row>
    <row r="6697" spans="1:1">
      <c r="A6697" s="16"/>
    </row>
    <row r="6698" spans="1:1">
      <c r="A6698" s="16"/>
    </row>
    <row r="6699" spans="1:1">
      <c r="A6699" s="16"/>
    </row>
    <row r="6700" spans="1:1">
      <c r="A6700" s="16"/>
    </row>
    <row r="6701" spans="1:1">
      <c r="A6701" s="16"/>
    </row>
    <row r="6702" spans="1:1">
      <c r="A6702" s="16"/>
    </row>
    <row r="6703" spans="1:1">
      <c r="A6703" s="16"/>
    </row>
    <row r="6704" spans="1:1">
      <c r="A6704" s="16"/>
    </row>
    <row r="6705" spans="1:1">
      <c r="A6705" s="16"/>
    </row>
    <row r="6706" spans="1:1">
      <c r="A6706" s="16"/>
    </row>
    <row r="6707" spans="1:1">
      <c r="A6707" s="16"/>
    </row>
    <row r="6708" spans="1:1">
      <c r="A6708" s="16"/>
    </row>
    <row r="6709" spans="1:1">
      <c r="A6709" s="16"/>
    </row>
    <row r="6710" spans="1:1">
      <c r="A6710" s="16"/>
    </row>
    <row r="6711" spans="1:1">
      <c r="A6711" s="16"/>
    </row>
    <row r="6712" spans="1:1">
      <c r="A6712" s="16"/>
    </row>
    <row r="6713" spans="1:1">
      <c r="A6713" s="16"/>
    </row>
    <row r="6714" spans="1:1">
      <c r="A6714" s="16"/>
    </row>
    <row r="6715" spans="1:1">
      <c r="A6715" s="16"/>
    </row>
    <row r="6716" spans="1:1">
      <c r="A6716" s="16"/>
    </row>
    <row r="6717" spans="1:1">
      <c r="A6717" s="16"/>
    </row>
    <row r="6718" spans="1:1">
      <c r="A6718" s="16"/>
    </row>
    <row r="6719" spans="1:1">
      <c r="A6719" s="16"/>
    </row>
    <row r="6720" spans="1:1">
      <c r="A6720" s="16"/>
    </row>
    <row r="6721" spans="1:1">
      <c r="A6721" s="16"/>
    </row>
    <row r="6722" spans="1:1">
      <c r="A6722" s="16"/>
    </row>
    <row r="6723" spans="1:1">
      <c r="A6723" s="16"/>
    </row>
    <row r="6724" spans="1:1">
      <c r="A6724" s="16"/>
    </row>
    <row r="6725" spans="1:1">
      <c r="A6725" s="16"/>
    </row>
    <row r="6726" spans="1:1">
      <c r="A6726" s="16"/>
    </row>
    <row r="6727" spans="1:1">
      <c r="A6727" s="16"/>
    </row>
    <row r="6728" spans="1:1">
      <c r="A6728" s="16"/>
    </row>
    <row r="6729" spans="1:1">
      <c r="A6729" s="16"/>
    </row>
    <row r="6730" spans="1:1">
      <c r="A6730" s="16"/>
    </row>
    <row r="6731" spans="1:1">
      <c r="A6731" s="16"/>
    </row>
    <row r="6732" spans="1:1">
      <c r="A6732" s="16"/>
    </row>
    <row r="6733" spans="1:1">
      <c r="A6733" s="16"/>
    </row>
    <row r="6734" spans="1:1">
      <c r="A6734" s="16"/>
    </row>
    <row r="6735" spans="1:1">
      <c r="A6735" s="16"/>
    </row>
    <row r="6736" spans="1:1">
      <c r="A6736" s="16"/>
    </row>
    <row r="6737" spans="1:1">
      <c r="A6737" s="16"/>
    </row>
    <row r="6738" spans="1:1">
      <c r="A6738" s="16"/>
    </row>
    <row r="6739" spans="1:1">
      <c r="A6739" s="16"/>
    </row>
    <row r="6740" spans="1:1">
      <c r="A6740" s="16"/>
    </row>
    <row r="6741" spans="1:1">
      <c r="A6741" s="16"/>
    </row>
    <row r="6742" spans="1:1">
      <c r="A6742" s="16"/>
    </row>
    <row r="6743" spans="1:1">
      <c r="A6743" s="16"/>
    </row>
    <row r="6744" spans="1:1">
      <c r="A6744" s="16"/>
    </row>
    <row r="6745" spans="1:1">
      <c r="A6745" s="16"/>
    </row>
    <row r="6746" spans="1:1">
      <c r="A6746" s="16"/>
    </row>
    <row r="6747" spans="1:1">
      <c r="A6747" s="16"/>
    </row>
    <row r="6748" spans="1:1">
      <c r="A6748" s="16"/>
    </row>
    <row r="6749" spans="1:1">
      <c r="A6749" s="16"/>
    </row>
    <row r="6750" spans="1:1">
      <c r="A6750" s="16"/>
    </row>
    <row r="6751" spans="1:1">
      <c r="A6751" s="16"/>
    </row>
    <row r="6752" spans="1:1">
      <c r="A6752" s="16"/>
    </row>
    <row r="6753" spans="1:1">
      <c r="A6753" s="16"/>
    </row>
    <row r="6754" spans="1:1">
      <c r="A6754" s="16"/>
    </row>
    <row r="6755" spans="1:1">
      <c r="A6755" s="16"/>
    </row>
    <row r="6756" spans="1:1">
      <c r="A6756" s="16"/>
    </row>
    <row r="6757" spans="1:1">
      <c r="A6757" s="16"/>
    </row>
    <row r="6758" spans="1:1">
      <c r="A6758" s="16"/>
    </row>
    <row r="6759" spans="1:1">
      <c r="A6759" s="16"/>
    </row>
    <row r="6760" spans="1:1">
      <c r="A6760" s="16"/>
    </row>
    <row r="6761" spans="1:1">
      <c r="A6761" s="16"/>
    </row>
    <row r="6762" spans="1:1">
      <c r="A6762" s="16"/>
    </row>
    <row r="6763" spans="1:1">
      <c r="A6763" s="16"/>
    </row>
    <row r="6764" spans="1:1">
      <c r="A6764" s="16"/>
    </row>
    <row r="6765" spans="1:1">
      <c r="A6765" s="16"/>
    </row>
    <row r="6766" spans="1:1">
      <c r="A6766" s="16"/>
    </row>
    <row r="6767" spans="1:1">
      <c r="A6767" s="16"/>
    </row>
    <row r="6768" spans="1:1">
      <c r="A6768" s="16"/>
    </row>
    <row r="6769" spans="1:1">
      <c r="A6769" s="16"/>
    </row>
    <row r="6770" spans="1:1">
      <c r="A6770" s="16"/>
    </row>
    <row r="6771" spans="1:1">
      <c r="A6771" s="16"/>
    </row>
    <row r="6772" spans="1:1">
      <c r="A6772" s="16"/>
    </row>
    <row r="6773" spans="1:1">
      <c r="A6773" s="16"/>
    </row>
    <row r="6774" spans="1:1">
      <c r="A6774" s="16"/>
    </row>
    <row r="6775" spans="1:1">
      <c r="A6775" s="16"/>
    </row>
    <row r="6776" spans="1:1">
      <c r="A6776" s="16"/>
    </row>
    <row r="6777" spans="1:1">
      <c r="A6777" s="16"/>
    </row>
    <row r="6778" spans="1:1">
      <c r="A6778" s="16"/>
    </row>
    <row r="6779" spans="1:1">
      <c r="A6779" s="16"/>
    </row>
    <row r="6780" spans="1:1">
      <c r="A6780" s="16"/>
    </row>
    <row r="6781" spans="1:1">
      <c r="A6781" s="16"/>
    </row>
    <row r="6782" spans="1:1">
      <c r="A6782" s="16"/>
    </row>
    <row r="6783" spans="1:1">
      <c r="A6783" s="16"/>
    </row>
    <row r="6784" spans="1:1">
      <c r="A6784" s="16"/>
    </row>
    <row r="6785" spans="1:1">
      <c r="A6785" s="16"/>
    </row>
    <row r="6786" spans="1:1">
      <c r="A6786" s="16"/>
    </row>
    <row r="6787" spans="1:1">
      <c r="A6787" s="16"/>
    </row>
    <row r="6788" spans="1:1">
      <c r="A6788" s="16"/>
    </row>
    <row r="6789" spans="1:1">
      <c r="A6789" s="16"/>
    </row>
    <row r="6790" spans="1:1">
      <c r="A6790" s="16"/>
    </row>
    <row r="6791" spans="1:1">
      <c r="A6791" s="16"/>
    </row>
    <row r="6792" spans="1:1">
      <c r="A6792" s="16"/>
    </row>
    <row r="6793" spans="1:1">
      <c r="A6793" s="16"/>
    </row>
    <row r="6794" spans="1:1">
      <c r="A6794" s="16"/>
    </row>
    <row r="6795" spans="1:1">
      <c r="A6795" s="16"/>
    </row>
    <row r="6796" spans="1:1">
      <c r="A6796" s="16"/>
    </row>
    <row r="6797" spans="1:1">
      <c r="A6797" s="16"/>
    </row>
    <row r="6798" spans="1:1">
      <c r="A6798" s="16"/>
    </row>
    <row r="6799" spans="1:1">
      <c r="A6799" s="16"/>
    </row>
    <row r="6800" spans="1:1">
      <c r="A6800" s="16"/>
    </row>
    <row r="6801" spans="1:1">
      <c r="A6801" s="16"/>
    </row>
    <row r="6802" spans="1:1">
      <c r="A6802" s="16"/>
    </row>
    <row r="6803" spans="1:1">
      <c r="A6803" s="16"/>
    </row>
    <row r="6804" spans="1:1">
      <c r="A6804" s="16"/>
    </row>
    <row r="6805" spans="1:1">
      <c r="A6805" s="16"/>
    </row>
    <row r="6806" spans="1:1">
      <c r="A6806" s="16"/>
    </row>
    <row r="6807" spans="1:1">
      <c r="A6807" s="16"/>
    </row>
    <row r="6808" spans="1:1">
      <c r="A6808" s="16"/>
    </row>
    <row r="6809" spans="1:1">
      <c r="A6809" s="16"/>
    </row>
    <row r="6810" spans="1:1">
      <c r="A6810" s="16"/>
    </row>
    <row r="6811" spans="1:1">
      <c r="A6811" s="16"/>
    </row>
    <row r="6812" spans="1:1">
      <c r="A6812" s="16"/>
    </row>
    <row r="6813" spans="1:1">
      <c r="A6813" s="16"/>
    </row>
    <row r="6814" spans="1:1">
      <c r="A6814" s="16"/>
    </row>
    <row r="6815" spans="1:1">
      <c r="A6815" s="16"/>
    </row>
    <row r="6816" spans="1:1">
      <c r="A6816" s="16"/>
    </row>
    <row r="6817" spans="1:1">
      <c r="A6817" s="16"/>
    </row>
    <row r="6818" spans="1:1">
      <c r="A6818" s="16"/>
    </row>
    <row r="6819" spans="1:1">
      <c r="A6819" s="16"/>
    </row>
    <row r="6820" spans="1:1">
      <c r="A6820" s="16"/>
    </row>
    <row r="6821" spans="1:1">
      <c r="A6821" s="16"/>
    </row>
    <row r="6822" spans="1:1">
      <c r="A6822" s="16"/>
    </row>
    <row r="6823" spans="1:1">
      <c r="A6823" s="16"/>
    </row>
    <row r="6824" spans="1:1">
      <c r="A6824" s="16"/>
    </row>
    <row r="6825" spans="1:1">
      <c r="A6825" s="16"/>
    </row>
    <row r="6826" spans="1:1">
      <c r="A6826" s="16"/>
    </row>
    <row r="6827" spans="1:1">
      <c r="A6827" s="16"/>
    </row>
    <row r="6828" spans="1:1">
      <c r="A6828" s="16"/>
    </row>
    <row r="6829" spans="1:1">
      <c r="A6829" s="16"/>
    </row>
    <row r="6830" spans="1:1">
      <c r="A6830" s="16"/>
    </row>
    <row r="6831" spans="1:1">
      <c r="A6831" s="16"/>
    </row>
    <row r="6832" spans="1:1">
      <c r="A6832" s="16"/>
    </row>
    <row r="6833" spans="1:1">
      <c r="A6833" s="16"/>
    </row>
    <row r="6834" spans="1:1">
      <c r="A6834" s="16"/>
    </row>
    <row r="6835" spans="1:1">
      <c r="A6835" s="16"/>
    </row>
    <row r="6836" spans="1:1">
      <c r="A6836" s="16"/>
    </row>
    <row r="6837" spans="1:1">
      <c r="A6837" s="16"/>
    </row>
    <row r="6838" spans="1:1">
      <c r="A6838" s="16"/>
    </row>
    <row r="6839" spans="1:1">
      <c r="A6839" s="16"/>
    </row>
    <row r="6840" spans="1:1">
      <c r="A6840" s="16"/>
    </row>
    <row r="6841" spans="1:1">
      <c r="A6841" s="16"/>
    </row>
    <row r="6842" spans="1:1">
      <c r="A6842" s="16"/>
    </row>
    <row r="6843" spans="1:1">
      <c r="A6843" s="16"/>
    </row>
    <row r="6844" spans="1:1">
      <c r="A6844" s="16"/>
    </row>
    <row r="6845" spans="1:1">
      <c r="A6845" s="16"/>
    </row>
    <row r="6846" spans="1:1">
      <c r="A6846" s="16"/>
    </row>
    <row r="6847" spans="1:1">
      <c r="A6847" s="16"/>
    </row>
    <row r="6848" spans="1:1">
      <c r="A6848" s="16"/>
    </row>
    <row r="6849" spans="1:1">
      <c r="A6849" s="16"/>
    </row>
    <row r="6850" spans="1:1">
      <c r="A6850" s="16"/>
    </row>
    <row r="6851" spans="1:1">
      <c r="A6851" s="16"/>
    </row>
    <row r="6852" spans="1:1">
      <c r="A6852" s="16"/>
    </row>
    <row r="6853" spans="1:1">
      <c r="A6853" s="16"/>
    </row>
    <row r="6854" spans="1:1">
      <c r="A6854" s="16"/>
    </row>
    <row r="6855" spans="1:1">
      <c r="A6855" s="16"/>
    </row>
    <row r="6856" spans="1:1">
      <c r="A6856" s="16"/>
    </row>
    <row r="6857" spans="1:1">
      <c r="A6857" s="16"/>
    </row>
    <row r="6858" spans="1:1">
      <c r="A6858" s="16"/>
    </row>
    <row r="6859" spans="1:1">
      <c r="A6859" s="16"/>
    </row>
    <row r="6860" spans="1:1">
      <c r="A6860" s="16"/>
    </row>
    <row r="6861" spans="1:1">
      <c r="A6861" s="16"/>
    </row>
    <row r="6862" spans="1:1">
      <c r="A6862" s="16"/>
    </row>
    <row r="6863" spans="1:1">
      <c r="A6863" s="16"/>
    </row>
    <row r="6864" spans="1:1">
      <c r="A6864" s="16"/>
    </row>
    <row r="6865" spans="1:1">
      <c r="A6865" s="16"/>
    </row>
    <row r="6866" spans="1:1">
      <c r="A6866" s="16"/>
    </row>
    <row r="6867" spans="1:1">
      <c r="A6867" s="16"/>
    </row>
    <row r="6868" spans="1:1">
      <c r="A6868" s="16"/>
    </row>
    <row r="6869" spans="1:1">
      <c r="A6869" s="16"/>
    </row>
    <row r="6870" spans="1:1">
      <c r="A6870" s="16"/>
    </row>
    <row r="6871" spans="1:1">
      <c r="A6871" s="16"/>
    </row>
    <row r="6872" spans="1:1">
      <c r="A6872" s="16"/>
    </row>
    <row r="6873" spans="1:1">
      <c r="A6873" s="16"/>
    </row>
    <row r="6874" spans="1:1">
      <c r="A6874" s="16"/>
    </row>
    <row r="6875" spans="1:1">
      <c r="A6875" s="16"/>
    </row>
    <row r="6876" spans="1:1">
      <c r="A6876" s="16"/>
    </row>
    <row r="6877" spans="1:1">
      <c r="A6877" s="16"/>
    </row>
    <row r="6878" spans="1:1">
      <c r="A6878" s="16"/>
    </row>
    <row r="6879" spans="1:1">
      <c r="A6879" s="16"/>
    </row>
    <row r="6880" spans="1:1">
      <c r="A6880" s="16"/>
    </row>
    <row r="6881" spans="1:1">
      <c r="A6881" s="16"/>
    </row>
    <row r="6882" spans="1:1">
      <c r="A6882" s="16"/>
    </row>
    <row r="6883" spans="1:1">
      <c r="A6883" s="16"/>
    </row>
    <row r="6884" spans="1:1">
      <c r="A6884" s="16"/>
    </row>
    <row r="6885" spans="1:1">
      <c r="A6885" s="16"/>
    </row>
    <row r="6886" spans="1:1">
      <c r="A6886" s="16"/>
    </row>
    <row r="6887" spans="1:1">
      <c r="A6887" s="16"/>
    </row>
    <row r="6888" spans="1:1">
      <c r="A6888" s="16"/>
    </row>
    <row r="6889" spans="1:1">
      <c r="A6889" s="16"/>
    </row>
    <row r="6890" spans="1:1">
      <c r="A6890" s="16"/>
    </row>
    <row r="6891" spans="1:1">
      <c r="A6891" s="16"/>
    </row>
    <row r="6892" spans="1:1">
      <c r="A6892" s="16"/>
    </row>
    <row r="6893" spans="1:1">
      <c r="A6893" s="16"/>
    </row>
    <row r="6894" spans="1:1">
      <c r="A6894" s="16"/>
    </row>
    <row r="6895" spans="1:1">
      <c r="A6895" s="16"/>
    </row>
    <row r="6896" spans="1:1">
      <c r="A6896" s="16"/>
    </row>
    <row r="6897" spans="1:1">
      <c r="A6897" s="16"/>
    </row>
    <row r="6898" spans="1:1">
      <c r="A6898" s="16"/>
    </row>
    <row r="6899" spans="1:1">
      <c r="A6899" s="16"/>
    </row>
    <row r="6900" spans="1:1">
      <c r="A6900" s="16"/>
    </row>
    <row r="6901" spans="1:1">
      <c r="A6901" s="16"/>
    </row>
    <row r="6902" spans="1:1">
      <c r="A6902" s="16"/>
    </row>
    <row r="6903" spans="1:1">
      <c r="A6903" s="16"/>
    </row>
    <row r="6904" spans="1:1">
      <c r="A6904" s="16"/>
    </row>
    <row r="6905" spans="1:1">
      <c r="A6905" s="16"/>
    </row>
    <row r="6906" spans="1:1">
      <c r="A6906" s="16"/>
    </row>
    <row r="6907" spans="1:1">
      <c r="A6907" s="16"/>
    </row>
    <row r="6908" spans="1:1">
      <c r="A6908" s="16"/>
    </row>
    <row r="6909" spans="1:1">
      <c r="A6909" s="16"/>
    </row>
    <row r="6910" spans="1:1">
      <c r="A6910" s="16"/>
    </row>
    <row r="6911" spans="1:1">
      <c r="A6911" s="16"/>
    </row>
    <row r="6912" spans="1:1">
      <c r="A6912" s="16"/>
    </row>
    <row r="6913" spans="1:1">
      <c r="A6913" s="16"/>
    </row>
    <row r="6914" spans="1:1">
      <c r="A6914" s="16"/>
    </row>
    <row r="6915" spans="1:1">
      <c r="A6915" s="16"/>
    </row>
    <row r="6916" spans="1:1">
      <c r="A6916" s="16"/>
    </row>
    <row r="6917" spans="1:1">
      <c r="A6917" s="16"/>
    </row>
    <row r="6918" spans="1:1">
      <c r="A6918" s="16"/>
    </row>
    <row r="6919" spans="1:1">
      <c r="A6919" s="16"/>
    </row>
    <row r="6920" spans="1:1">
      <c r="A6920" s="16"/>
    </row>
    <row r="6921" spans="1:1">
      <c r="A6921" s="16"/>
    </row>
    <row r="6922" spans="1:1">
      <c r="A6922" s="16"/>
    </row>
    <row r="6923" spans="1:1">
      <c r="A6923" s="16"/>
    </row>
    <row r="6924" spans="1:1">
      <c r="A6924" s="16"/>
    </row>
    <row r="6925" spans="1:1">
      <c r="A6925" s="16"/>
    </row>
    <row r="6926" spans="1:1">
      <c r="A6926" s="16"/>
    </row>
    <row r="6927" spans="1:1">
      <c r="A6927" s="16"/>
    </row>
    <row r="6928" spans="1:1">
      <c r="A6928" s="16"/>
    </row>
    <row r="6929" spans="1:1">
      <c r="A6929" s="16"/>
    </row>
    <row r="6930" spans="1:1">
      <c r="A6930" s="16"/>
    </row>
    <row r="6931" spans="1:1">
      <c r="A6931" s="16"/>
    </row>
    <row r="6932" spans="1:1">
      <c r="A6932" s="16"/>
    </row>
    <row r="6933" spans="1:1">
      <c r="A6933" s="16"/>
    </row>
    <row r="6934" spans="1:1">
      <c r="A6934" s="16"/>
    </row>
    <row r="6935" spans="1:1">
      <c r="A6935" s="16"/>
    </row>
    <row r="6936" spans="1:1">
      <c r="A6936" s="16"/>
    </row>
    <row r="6937" spans="1:1">
      <c r="A6937" s="16"/>
    </row>
    <row r="6938" spans="1:1">
      <c r="A6938" s="16"/>
    </row>
    <row r="6939" spans="1:1">
      <c r="A6939" s="16"/>
    </row>
    <row r="6940" spans="1:1">
      <c r="A6940" s="16"/>
    </row>
    <row r="6941" spans="1:1">
      <c r="A6941" s="16"/>
    </row>
    <row r="6942" spans="1:1">
      <c r="A6942" s="16"/>
    </row>
    <row r="6943" spans="1:1">
      <c r="A6943" s="16"/>
    </row>
    <row r="6944" spans="1:1">
      <c r="A6944" s="16"/>
    </row>
    <row r="6945" spans="1:1">
      <c r="A6945" s="16"/>
    </row>
    <row r="6946" spans="1:1">
      <c r="A6946" s="16"/>
    </row>
    <row r="6947" spans="1:1">
      <c r="A6947" s="16"/>
    </row>
    <row r="6948" spans="1:1">
      <c r="A6948" s="16"/>
    </row>
    <row r="6949" spans="1:1">
      <c r="A6949" s="16"/>
    </row>
    <row r="6950" spans="1:1">
      <c r="A6950" s="16"/>
    </row>
    <row r="6951" spans="1:1">
      <c r="A6951" s="16"/>
    </row>
    <row r="6952" spans="1:1">
      <c r="A6952" s="16"/>
    </row>
    <row r="6953" spans="1:1">
      <c r="A6953" s="16"/>
    </row>
    <row r="6954" spans="1:1">
      <c r="A6954" s="16"/>
    </row>
    <row r="6955" spans="1:1">
      <c r="A6955" s="16"/>
    </row>
    <row r="6956" spans="1:1">
      <c r="A6956" s="16"/>
    </row>
    <row r="6957" spans="1:1">
      <c r="A6957" s="16"/>
    </row>
    <row r="6958" spans="1:1">
      <c r="A6958" s="16"/>
    </row>
    <row r="6959" spans="1:1">
      <c r="A6959" s="16"/>
    </row>
    <row r="6960" spans="1:1">
      <c r="A6960" s="16"/>
    </row>
    <row r="6961" spans="1:1">
      <c r="A6961" s="16"/>
    </row>
    <row r="6962" spans="1:1">
      <c r="A6962" s="16"/>
    </row>
    <row r="6963" spans="1:1">
      <c r="A6963" s="16"/>
    </row>
    <row r="6964" spans="1:1">
      <c r="A6964" s="16"/>
    </row>
    <row r="6965" spans="1:1">
      <c r="A6965" s="16"/>
    </row>
    <row r="6966" spans="1:1">
      <c r="A6966" s="16"/>
    </row>
    <row r="6967" spans="1:1">
      <c r="A6967" s="16"/>
    </row>
    <row r="6968" spans="1:1">
      <c r="A6968" s="16"/>
    </row>
    <row r="6969" spans="1:1">
      <c r="A6969" s="16"/>
    </row>
    <row r="6970" spans="1:1">
      <c r="A6970" s="16"/>
    </row>
    <row r="6971" spans="1:1">
      <c r="A6971" s="16"/>
    </row>
    <row r="6972" spans="1:1">
      <c r="A6972" s="16"/>
    </row>
    <row r="6973" spans="1:1">
      <c r="A6973" s="16"/>
    </row>
    <row r="6974" spans="1:1">
      <c r="A6974" s="16"/>
    </row>
    <row r="6975" spans="1:1">
      <c r="A6975" s="16"/>
    </row>
    <row r="6976" spans="1:1">
      <c r="A6976" s="16"/>
    </row>
    <row r="6977" spans="1:1">
      <c r="A6977" s="16"/>
    </row>
    <row r="6978" spans="1:1">
      <c r="A6978" s="16"/>
    </row>
    <row r="6979" spans="1:1">
      <c r="A6979" s="16"/>
    </row>
    <row r="6980" spans="1:1">
      <c r="A6980" s="16"/>
    </row>
    <row r="6981" spans="1:1">
      <c r="A6981" s="16"/>
    </row>
    <row r="6982" spans="1:1">
      <c r="A6982" s="16"/>
    </row>
    <row r="6983" spans="1:1">
      <c r="A6983" s="16"/>
    </row>
    <row r="6984" spans="1:1">
      <c r="A6984" s="16"/>
    </row>
    <row r="6985" spans="1:1">
      <c r="A6985" s="16"/>
    </row>
    <row r="6986" spans="1:1">
      <c r="A6986" s="16"/>
    </row>
    <row r="6987" spans="1:1">
      <c r="A6987" s="16"/>
    </row>
    <row r="6988" spans="1:1">
      <c r="A6988" s="16"/>
    </row>
    <row r="6989" spans="1:1">
      <c r="A6989" s="16"/>
    </row>
    <row r="6990" spans="1:1">
      <c r="A6990" s="16"/>
    </row>
    <row r="6991" spans="1:1">
      <c r="A6991" s="16"/>
    </row>
    <row r="6992" spans="1:1">
      <c r="A6992" s="16"/>
    </row>
    <row r="6993" spans="1:1">
      <c r="A6993" s="16"/>
    </row>
    <row r="6994" spans="1:1">
      <c r="A6994" s="16"/>
    </row>
    <row r="6995" spans="1:1">
      <c r="A6995" s="16"/>
    </row>
    <row r="6996" spans="1:1">
      <c r="A6996" s="16"/>
    </row>
    <row r="6997" spans="1:1">
      <c r="A6997" s="16"/>
    </row>
    <row r="6998" spans="1:1">
      <c r="A6998" s="16"/>
    </row>
    <row r="6999" spans="1:1">
      <c r="A6999" s="16"/>
    </row>
    <row r="7000" spans="1:1">
      <c r="A7000" s="16"/>
    </row>
    <row r="7001" spans="1:1">
      <c r="A7001" s="16"/>
    </row>
    <row r="7002" spans="1:1">
      <c r="A7002" s="16"/>
    </row>
    <row r="7003" spans="1:1">
      <c r="A7003" s="16"/>
    </row>
    <row r="7004" spans="1:1">
      <c r="A7004" s="16"/>
    </row>
    <row r="7005" spans="1:1">
      <c r="A7005" s="16"/>
    </row>
    <row r="7006" spans="1:1">
      <c r="A7006" s="16"/>
    </row>
    <row r="7007" spans="1:1">
      <c r="A7007" s="16"/>
    </row>
    <row r="7008" spans="1:1">
      <c r="A7008" s="16"/>
    </row>
    <row r="7009" spans="1:1">
      <c r="A7009" s="16"/>
    </row>
    <row r="7010" spans="1:1">
      <c r="A7010" s="16"/>
    </row>
    <row r="7011" spans="1:1">
      <c r="A7011" s="16"/>
    </row>
    <row r="7012" spans="1:1">
      <c r="A7012" s="16"/>
    </row>
    <row r="7013" spans="1:1">
      <c r="A7013" s="16"/>
    </row>
    <row r="7014" spans="1:1">
      <c r="A7014" s="16"/>
    </row>
    <row r="7015" spans="1:1">
      <c r="A7015" s="16"/>
    </row>
    <row r="7016" spans="1:1">
      <c r="A7016" s="16"/>
    </row>
    <row r="7017" spans="1:1">
      <c r="A7017" s="16"/>
    </row>
    <row r="7018" spans="1:1">
      <c r="A7018" s="16"/>
    </row>
    <row r="7019" spans="1:1">
      <c r="A7019" s="16"/>
    </row>
    <row r="7020" spans="1:1">
      <c r="A7020" s="16"/>
    </row>
    <row r="7021" spans="1:1">
      <c r="A7021" s="16"/>
    </row>
    <row r="7022" spans="1:1">
      <c r="A7022" s="16"/>
    </row>
    <row r="7023" spans="1:1">
      <c r="A7023" s="16"/>
    </row>
    <row r="7024" spans="1:1">
      <c r="A7024" s="16"/>
    </row>
    <row r="7025" spans="1:1">
      <c r="A7025" s="16"/>
    </row>
    <row r="7026" spans="1:1">
      <c r="A7026" s="16"/>
    </row>
    <row r="7027" spans="1:1">
      <c r="A7027" s="16"/>
    </row>
    <row r="7028" spans="1:1">
      <c r="A7028" s="16"/>
    </row>
    <row r="7029" spans="1:1">
      <c r="A7029" s="16"/>
    </row>
    <row r="7030" spans="1:1">
      <c r="A7030" s="16"/>
    </row>
    <row r="7031" spans="1:1">
      <c r="A7031" s="16"/>
    </row>
    <row r="7032" spans="1:1">
      <c r="A7032" s="16"/>
    </row>
    <row r="7033" spans="1:1">
      <c r="A7033" s="16"/>
    </row>
    <row r="7034" spans="1:1">
      <c r="A7034" s="16"/>
    </row>
    <row r="7035" spans="1:1">
      <c r="A7035" s="16"/>
    </row>
    <row r="7036" spans="1:1">
      <c r="A7036" s="16"/>
    </row>
    <row r="7037" spans="1:1">
      <c r="A7037" s="16"/>
    </row>
    <row r="7038" spans="1:1">
      <c r="A7038" s="16"/>
    </row>
    <row r="7039" spans="1:1">
      <c r="A7039" s="16"/>
    </row>
    <row r="7040" spans="1:1">
      <c r="A7040" s="16"/>
    </row>
    <row r="7041" spans="1:1">
      <c r="A7041" s="16"/>
    </row>
    <row r="7042" spans="1:1">
      <c r="A7042" s="16"/>
    </row>
    <row r="7043" spans="1:1">
      <c r="A7043" s="16"/>
    </row>
    <row r="7044" spans="1:1">
      <c r="A7044" s="16"/>
    </row>
    <row r="7045" spans="1:1">
      <c r="A7045" s="16"/>
    </row>
    <row r="7046" spans="1:1">
      <c r="A7046" s="16"/>
    </row>
    <row r="7047" spans="1:1">
      <c r="A7047" s="16"/>
    </row>
    <row r="7048" spans="1:1">
      <c r="A7048" s="16"/>
    </row>
    <row r="7049" spans="1:1">
      <c r="A7049" s="16"/>
    </row>
    <row r="7050" spans="1:1">
      <c r="A7050" s="16"/>
    </row>
    <row r="7051" spans="1:1">
      <c r="A7051" s="16"/>
    </row>
    <row r="7052" spans="1:1">
      <c r="A7052" s="16"/>
    </row>
    <row r="7053" spans="1:1">
      <c r="A7053" s="16"/>
    </row>
    <row r="7054" spans="1:1">
      <c r="A7054" s="16"/>
    </row>
    <row r="7055" spans="1:1">
      <c r="A7055" s="16"/>
    </row>
    <row r="7056" spans="1:1">
      <c r="A7056" s="16"/>
    </row>
    <row r="7057" spans="1:1">
      <c r="A7057" s="16"/>
    </row>
    <row r="7058" spans="1:1">
      <c r="A7058" s="16"/>
    </row>
    <row r="7059" spans="1:1">
      <c r="A7059" s="16"/>
    </row>
    <row r="7060" spans="1:1">
      <c r="A7060" s="16"/>
    </row>
    <row r="7061" spans="1:1">
      <c r="A7061" s="16"/>
    </row>
    <row r="7062" spans="1:1">
      <c r="A7062" s="16"/>
    </row>
    <row r="7063" spans="1:1">
      <c r="A7063" s="16"/>
    </row>
    <row r="7064" spans="1:1">
      <c r="A7064" s="16"/>
    </row>
    <row r="7065" spans="1:1">
      <c r="A7065" s="16"/>
    </row>
    <row r="7066" spans="1:1">
      <c r="A7066" s="16"/>
    </row>
    <row r="7067" spans="1:1">
      <c r="A7067" s="16"/>
    </row>
    <row r="7068" spans="1:1">
      <c r="A7068" s="16"/>
    </row>
    <row r="7069" spans="1:1">
      <c r="A7069" s="16"/>
    </row>
    <row r="7070" spans="1:1">
      <c r="A7070" s="16"/>
    </row>
    <row r="7071" spans="1:1">
      <c r="A7071" s="16"/>
    </row>
    <row r="7072" spans="1:1">
      <c r="A7072" s="16"/>
    </row>
    <row r="7073" spans="1:1">
      <c r="A7073" s="16"/>
    </row>
    <row r="7074" spans="1:1">
      <c r="A7074" s="16"/>
    </row>
    <row r="7075" spans="1:1">
      <c r="A7075" s="16"/>
    </row>
    <row r="7076" spans="1:1">
      <c r="A7076" s="16"/>
    </row>
    <row r="7077" spans="1:1">
      <c r="A7077" s="16"/>
    </row>
    <row r="7078" spans="1:1">
      <c r="A7078" s="16"/>
    </row>
    <row r="7079" spans="1:1">
      <c r="A7079" s="16"/>
    </row>
    <row r="7080" spans="1:1">
      <c r="A7080" s="16"/>
    </row>
    <row r="7081" spans="1:1">
      <c r="A7081" s="16"/>
    </row>
    <row r="7082" spans="1:1">
      <c r="A7082" s="16"/>
    </row>
    <row r="7083" spans="1:1">
      <c r="A7083" s="16"/>
    </row>
    <row r="7084" spans="1:1">
      <c r="A7084" s="16"/>
    </row>
    <row r="7085" spans="1:1">
      <c r="A7085" s="16"/>
    </row>
    <row r="7086" spans="1:1">
      <c r="A7086" s="16"/>
    </row>
    <row r="7087" spans="1:1">
      <c r="A7087" s="16"/>
    </row>
    <row r="7088" spans="1:1">
      <c r="A7088" s="16"/>
    </row>
    <row r="7089" spans="1:1">
      <c r="A7089" s="16"/>
    </row>
    <row r="7090" spans="1:1">
      <c r="A7090" s="16"/>
    </row>
    <row r="7091" spans="1:1">
      <c r="A7091" s="16"/>
    </row>
    <row r="7092" spans="1:1">
      <c r="A7092" s="16"/>
    </row>
    <row r="7093" spans="1:1">
      <c r="A7093" s="16"/>
    </row>
    <row r="7094" spans="1:1">
      <c r="A7094" s="16"/>
    </row>
    <row r="7095" spans="1:1">
      <c r="A7095" s="16"/>
    </row>
    <row r="7096" spans="1:1">
      <c r="A7096" s="16"/>
    </row>
    <row r="7097" spans="1:1">
      <c r="A7097" s="16"/>
    </row>
    <row r="7098" spans="1:1">
      <c r="A7098" s="16"/>
    </row>
    <row r="7099" spans="1:1">
      <c r="A7099" s="16"/>
    </row>
    <row r="7100" spans="1:1">
      <c r="A7100" s="16"/>
    </row>
    <row r="7101" spans="1:1">
      <c r="A7101" s="16"/>
    </row>
    <row r="7102" spans="1:1">
      <c r="A7102" s="16"/>
    </row>
    <row r="7103" spans="1:1">
      <c r="A7103" s="16"/>
    </row>
    <row r="7104" spans="1:1">
      <c r="A7104" s="16"/>
    </row>
    <row r="7105" spans="1:1">
      <c r="A7105" s="16"/>
    </row>
    <row r="7106" spans="1:1">
      <c r="A7106" s="16"/>
    </row>
    <row r="7107" spans="1:1">
      <c r="A7107" s="16"/>
    </row>
    <row r="7108" spans="1:1">
      <c r="A7108" s="16"/>
    </row>
    <row r="7109" spans="1:1">
      <c r="A7109" s="16"/>
    </row>
    <row r="7110" spans="1:1">
      <c r="A7110" s="16"/>
    </row>
    <row r="7111" spans="1:1">
      <c r="A7111" s="16"/>
    </row>
    <row r="7112" spans="1:1">
      <c r="A7112" s="16"/>
    </row>
    <row r="7113" spans="1:1">
      <c r="A7113" s="16"/>
    </row>
    <row r="7114" spans="1:1">
      <c r="A7114" s="16"/>
    </row>
    <row r="7115" spans="1:1">
      <c r="A7115" s="16"/>
    </row>
    <row r="7116" spans="1:1">
      <c r="A7116" s="16"/>
    </row>
    <row r="7117" spans="1:1">
      <c r="A7117" s="16"/>
    </row>
    <row r="7118" spans="1:1">
      <c r="A7118" s="16"/>
    </row>
    <row r="7119" spans="1:1">
      <c r="A7119" s="16"/>
    </row>
    <row r="7120" spans="1:1">
      <c r="A7120" s="16"/>
    </row>
    <row r="7121" spans="1:1">
      <c r="A7121" s="16"/>
    </row>
    <row r="7122" spans="1:1">
      <c r="A7122" s="16"/>
    </row>
    <row r="7123" spans="1:1">
      <c r="A7123" s="16"/>
    </row>
    <row r="7124" spans="1:1">
      <c r="A7124" s="16"/>
    </row>
    <row r="7125" spans="1:1">
      <c r="A7125" s="16"/>
    </row>
    <row r="7126" spans="1:1">
      <c r="A7126" s="16"/>
    </row>
    <row r="7127" spans="1:1">
      <c r="A7127" s="16"/>
    </row>
    <row r="7128" spans="1:1">
      <c r="A7128" s="16"/>
    </row>
    <row r="7129" spans="1:1">
      <c r="A7129" s="16"/>
    </row>
    <row r="7130" spans="1:1">
      <c r="A7130" s="16"/>
    </row>
    <row r="7131" spans="1:1">
      <c r="A7131" s="16"/>
    </row>
    <row r="7132" spans="1:1">
      <c r="A7132" s="16"/>
    </row>
    <row r="7133" spans="1:1">
      <c r="A7133" s="16"/>
    </row>
    <row r="7134" spans="1:1">
      <c r="A7134" s="16"/>
    </row>
    <row r="7135" spans="1:1">
      <c r="A7135" s="16"/>
    </row>
    <row r="7136" spans="1:1">
      <c r="A7136" s="16"/>
    </row>
    <row r="7137" spans="1:1">
      <c r="A7137" s="16"/>
    </row>
    <row r="7138" spans="1:1">
      <c r="A7138" s="16"/>
    </row>
    <row r="7139" spans="1:1">
      <c r="A7139" s="16"/>
    </row>
    <row r="7140" spans="1:1">
      <c r="A7140" s="16"/>
    </row>
    <row r="7141" spans="1:1">
      <c r="A7141" s="16"/>
    </row>
    <row r="7142" spans="1:1">
      <c r="A7142" s="16"/>
    </row>
    <row r="7143" spans="1:1">
      <c r="A7143" s="16"/>
    </row>
    <row r="7144" spans="1:1">
      <c r="A7144" s="16"/>
    </row>
    <row r="7145" spans="1:1">
      <c r="A7145" s="16"/>
    </row>
    <row r="7146" spans="1:1">
      <c r="A7146" s="16"/>
    </row>
    <row r="7147" spans="1:1">
      <c r="A7147" s="16"/>
    </row>
    <row r="7148" spans="1:1">
      <c r="A7148" s="16"/>
    </row>
    <row r="7149" spans="1:1">
      <c r="A7149" s="16"/>
    </row>
    <row r="7150" spans="1:1">
      <c r="A7150" s="16"/>
    </row>
    <row r="7151" spans="1:1">
      <c r="A7151" s="16"/>
    </row>
    <row r="7152" spans="1:1">
      <c r="A7152" s="16"/>
    </row>
    <row r="7153" spans="1:1">
      <c r="A7153" s="16"/>
    </row>
    <row r="7154" spans="1:1">
      <c r="A7154" s="16"/>
    </row>
    <row r="7155" spans="1:1">
      <c r="A7155" s="16"/>
    </row>
    <row r="7156" spans="1:1">
      <c r="A7156" s="16"/>
    </row>
    <row r="7157" spans="1:1">
      <c r="A7157" s="16"/>
    </row>
    <row r="7158" spans="1:1">
      <c r="A7158" s="16"/>
    </row>
    <row r="7159" spans="1:1">
      <c r="A7159" s="16"/>
    </row>
    <row r="7160" spans="1:1">
      <c r="A7160" s="16"/>
    </row>
    <row r="7161" spans="1:1">
      <c r="A7161" s="16"/>
    </row>
    <row r="7162" spans="1:1">
      <c r="A7162" s="16"/>
    </row>
    <row r="7163" spans="1:1">
      <c r="A7163" s="16"/>
    </row>
    <row r="7164" spans="1:1">
      <c r="A7164" s="16"/>
    </row>
    <row r="7165" spans="1:1">
      <c r="A7165" s="16"/>
    </row>
    <row r="7166" spans="1:1">
      <c r="A7166" s="16"/>
    </row>
    <row r="7167" spans="1:1">
      <c r="A7167" s="16"/>
    </row>
    <row r="7168" spans="1:1">
      <c r="A7168" s="16"/>
    </row>
    <row r="7169" spans="1:1">
      <c r="A7169" s="16"/>
    </row>
    <row r="7170" spans="1:1">
      <c r="A7170" s="16"/>
    </row>
    <row r="7171" spans="1:1">
      <c r="A7171" s="16"/>
    </row>
    <row r="7172" spans="1:1">
      <c r="A7172" s="16"/>
    </row>
    <row r="7173" spans="1:1">
      <c r="A7173" s="16"/>
    </row>
    <row r="7174" spans="1:1">
      <c r="A7174" s="16"/>
    </row>
    <row r="7175" spans="1:1">
      <c r="A7175" s="16"/>
    </row>
    <row r="7176" spans="1:1">
      <c r="A7176" s="16"/>
    </row>
    <row r="7177" spans="1:1">
      <c r="A7177" s="16"/>
    </row>
    <row r="7178" spans="1:1">
      <c r="A7178" s="16"/>
    </row>
    <row r="7179" spans="1:1">
      <c r="A7179" s="16"/>
    </row>
    <row r="7180" spans="1:1">
      <c r="A7180" s="16"/>
    </row>
    <row r="7181" spans="1:1">
      <c r="A7181" s="16"/>
    </row>
    <row r="7182" spans="1:1">
      <c r="A7182" s="16"/>
    </row>
    <row r="7183" spans="1:1">
      <c r="A7183" s="16"/>
    </row>
    <row r="7184" spans="1:1">
      <c r="A7184" s="16"/>
    </row>
    <row r="7185" spans="1:1">
      <c r="A7185" s="16"/>
    </row>
    <row r="7186" spans="1:1">
      <c r="A7186" s="16"/>
    </row>
    <row r="7187" spans="1:1">
      <c r="A7187" s="16"/>
    </row>
    <row r="7188" spans="1:1">
      <c r="A7188" s="16"/>
    </row>
    <row r="7189" spans="1:1">
      <c r="A7189" s="16"/>
    </row>
    <row r="7190" spans="1:1">
      <c r="A7190" s="16"/>
    </row>
    <row r="7191" spans="1:1">
      <c r="A7191" s="16"/>
    </row>
    <row r="7192" spans="1:1">
      <c r="A7192" s="16"/>
    </row>
    <row r="7193" spans="1:1">
      <c r="A7193" s="16"/>
    </row>
    <row r="7194" spans="1:1">
      <c r="A7194" s="16"/>
    </row>
    <row r="7195" spans="1:1">
      <c r="A7195" s="16"/>
    </row>
    <row r="7196" spans="1:1">
      <c r="A7196" s="16"/>
    </row>
    <row r="7197" spans="1:1">
      <c r="A7197" s="16"/>
    </row>
    <row r="7198" spans="1:1">
      <c r="A7198" s="16"/>
    </row>
    <row r="7199" spans="1:1">
      <c r="A7199" s="16"/>
    </row>
    <row r="7200" spans="1:1">
      <c r="A7200" s="16"/>
    </row>
    <row r="7201" spans="1:1">
      <c r="A7201" s="16"/>
    </row>
    <row r="7202" spans="1:1">
      <c r="A7202" s="16"/>
    </row>
    <row r="7203" spans="1:1">
      <c r="A7203" s="16"/>
    </row>
    <row r="7204" spans="1:1">
      <c r="A7204" s="16"/>
    </row>
    <row r="7205" spans="1:1">
      <c r="A7205" s="16"/>
    </row>
    <row r="7206" spans="1:1">
      <c r="A7206" s="16"/>
    </row>
    <row r="7207" spans="1:1">
      <c r="A7207" s="16"/>
    </row>
    <row r="7208" spans="1:1">
      <c r="A7208" s="16"/>
    </row>
    <row r="7209" spans="1:1">
      <c r="A7209" s="16"/>
    </row>
    <row r="7210" spans="1:1">
      <c r="A7210" s="16"/>
    </row>
    <row r="7211" spans="1:1">
      <c r="A7211" s="16"/>
    </row>
    <row r="7212" spans="1:1">
      <c r="A7212" s="16"/>
    </row>
    <row r="7213" spans="1:1">
      <c r="A7213" s="16"/>
    </row>
    <row r="7214" spans="1:1">
      <c r="A7214" s="16"/>
    </row>
    <row r="7215" spans="1:1">
      <c r="A7215" s="16"/>
    </row>
    <row r="7216" spans="1:1">
      <c r="A7216" s="16"/>
    </row>
    <row r="7217" spans="1:1">
      <c r="A7217" s="16"/>
    </row>
    <row r="7218" spans="1:1">
      <c r="A7218" s="16"/>
    </row>
    <row r="7219" spans="1:1">
      <c r="A7219" s="16"/>
    </row>
    <row r="7220" spans="1:1">
      <c r="A7220" s="16"/>
    </row>
    <row r="7221" spans="1:1">
      <c r="A7221" s="16"/>
    </row>
    <row r="7222" spans="1:1">
      <c r="A7222" s="16"/>
    </row>
    <row r="7223" spans="1:1">
      <c r="A7223" s="16"/>
    </row>
    <row r="7224" spans="1:1">
      <c r="A7224" s="16"/>
    </row>
    <row r="7225" spans="1:1">
      <c r="A7225" s="16"/>
    </row>
    <row r="7226" spans="1:1">
      <c r="A7226" s="16"/>
    </row>
    <row r="7227" spans="1:1">
      <c r="A7227" s="16"/>
    </row>
    <row r="7228" spans="1:1">
      <c r="A7228" s="16"/>
    </row>
    <row r="7229" spans="1:1">
      <c r="A7229" s="16"/>
    </row>
    <row r="7230" spans="1:1">
      <c r="A7230" s="16"/>
    </row>
    <row r="7231" spans="1:1">
      <c r="A7231" s="16"/>
    </row>
    <row r="7232" spans="1:1">
      <c r="A7232" s="16"/>
    </row>
    <row r="7233" spans="1:1">
      <c r="A7233" s="16"/>
    </row>
    <row r="7234" spans="1:1">
      <c r="A7234" s="16"/>
    </row>
    <row r="7235" spans="1:1">
      <c r="A7235" s="16"/>
    </row>
    <row r="7236" spans="1:1">
      <c r="A7236" s="16"/>
    </row>
    <row r="7237" spans="1:1">
      <c r="A7237" s="16"/>
    </row>
    <row r="7238" spans="1:1">
      <c r="A7238" s="16"/>
    </row>
    <row r="7239" spans="1:1">
      <c r="A7239" s="16"/>
    </row>
    <row r="7240" spans="1:1">
      <c r="A7240" s="16"/>
    </row>
    <row r="7241" spans="1:1">
      <c r="A7241" s="16"/>
    </row>
    <row r="7242" spans="1:1">
      <c r="A7242" s="16"/>
    </row>
    <row r="7243" spans="1:1">
      <c r="A7243" s="16"/>
    </row>
    <row r="7244" spans="1:1">
      <c r="A7244" s="16"/>
    </row>
    <row r="7245" spans="1:1">
      <c r="A7245" s="16"/>
    </row>
    <row r="7246" spans="1:1">
      <c r="A7246" s="16"/>
    </row>
    <row r="7247" spans="1:1">
      <c r="A7247" s="16"/>
    </row>
    <row r="7248" spans="1:1">
      <c r="A7248" s="16"/>
    </row>
    <row r="7249" spans="1:1">
      <c r="A7249" s="16"/>
    </row>
    <row r="7250" spans="1:1">
      <c r="A7250" s="16"/>
    </row>
    <row r="7251" spans="1:1">
      <c r="A7251" s="16"/>
    </row>
    <row r="7252" spans="1:1">
      <c r="A7252" s="16"/>
    </row>
    <row r="7253" spans="1:1">
      <c r="A7253" s="16"/>
    </row>
    <row r="7254" spans="1:1">
      <c r="A7254" s="16"/>
    </row>
    <row r="7255" spans="1:1">
      <c r="A7255" s="16"/>
    </row>
    <row r="7256" spans="1:1">
      <c r="A7256" s="16"/>
    </row>
    <row r="7257" spans="1:1">
      <c r="A7257" s="16"/>
    </row>
    <row r="7258" spans="1:1">
      <c r="A7258" s="16"/>
    </row>
    <row r="7259" spans="1:1">
      <c r="A7259" s="16"/>
    </row>
    <row r="7260" spans="1:1">
      <c r="A7260" s="16"/>
    </row>
    <row r="7261" spans="1:1">
      <c r="A7261" s="16"/>
    </row>
    <row r="7262" spans="1:1">
      <c r="A7262" s="16"/>
    </row>
    <row r="7263" spans="1:1">
      <c r="A7263" s="16"/>
    </row>
    <row r="7264" spans="1:1">
      <c r="A7264" s="16"/>
    </row>
    <row r="7265" spans="1:1">
      <c r="A7265" s="16"/>
    </row>
    <row r="7266" spans="1:1">
      <c r="A7266" s="16"/>
    </row>
    <row r="7267" spans="1:1">
      <c r="A7267" s="16"/>
    </row>
    <row r="7268" spans="1:1">
      <c r="A7268" s="16"/>
    </row>
    <row r="7269" spans="1:1">
      <c r="A7269" s="16"/>
    </row>
    <row r="7270" spans="1:1">
      <c r="A7270" s="16"/>
    </row>
    <row r="7271" spans="1:1">
      <c r="A7271" s="16"/>
    </row>
    <row r="7272" spans="1:1">
      <c r="A7272" s="16"/>
    </row>
    <row r="7273" spans="1:1">
      <c r="A7273" s="16"/>
    </row>
    <row r="7274" spans="1:1">
      <c r="A7274" s="16"/>
    </row>
    <row r="7275" spans="1:1">
      <c r="A7275" s="16"/>
    </row>
    <row r="7276" spans="1:1">
      <c r="A7276" s="16"/>
    </row>
    <row r="7277" spans="1:1">
      <c r="A7277" s="16"/>
    </row>
    <row r="7278" spans="1:1">
      <c r="A7278" s="16"/>
    </row>
    <row r="7279" spans="1:1">
      <c r="A7279" s="16"/>
    </row>
    <row r="7280" spans="1:1">
      <c r="A7280" s="16"/>
    </row>
    <row r="7281" spans="1:1">
      <c r="A7281" s="16"/>
    </row>
    <row r="7282" spans="1:1">
      <c r="A7282" s="16"/>
    </row>
    <row r="7283" spans="1:1">
      <c r="A7283" s="16"/>
    </row>
    <row r="7284" spans="1:1">
      <c r="A7284" s="16"/>
    </row>
    <row r="7285" spans="1:1">
      <c r="A7285" s="16"/>
    </row>
    <row r="7286" spans="1:1">
      <c r="A7286" s="16"/>
    </row>
    <row r="7287" spans="1:1">
      <c r="A7287" s="16"/>
    </row>
    <row r="7288" spans="1:1">
      <c r="A7288" s="16"/>
    </row>
    <row r="7289" spans="1:1">
      <c r="A7289" s="16"/>
    </row>
    <row r="7290" spans="1:1">
      <c r="A7290" s="16"/>
    </row>
    <row r="7291" spans="1:1">
      <c r="A7291" s="16"/>
    </row>
    <row r="7292" spans="1:1">
      <c r="A7292" s="16"/>
    </row>
    <row r="7293" spans="1:1">
      <c r="A7293" s="16"/>
    </row>
    <row r="7294" spans="1:1">
      <c r="A7294" s="16"/>
    </row>
    <row r="7295" spans="1:1">
      <c r="A7295" s="16"/>
    </row>
    <row r="7296" spans="1:1">
      <c r="A7296" s="16"/>
    </row>
    <row r="7297" spans="1:1">
      <c r="A7297" s="16"/>
    </row>
    <row r="7298" spans="1:1">
      <c r="A7298" s="16"/>
    </row>
    <row r="7299" spans="1:1">
      <c r="A7299" s="16"/>
    </row>
    <row r="7300" spans="1:1">
      <c r="A7300" s="16"/>
    </row>
    <row r="7301" spans="1:1">
      <c r="A7301" s="16"/>
    </row>
    <row r="7302" spans="1:1">
      <c r="A7302" s="16"/>
    </row>
    <row r="7303" spans="1:1">
      <c r="A7303" s="16"/>
    </row>
    <row r="7304" spans="1:1">
      <c r="A7304" s="16"/>
    </row>
    <row r="7305" spans="1:1">
      <c r="A7305" s="16"/>
    </row>
    <row r="7306" spans="1:1">
      <c r="A7306" s="16"/>
    </row>
    <row r="7307" spans="1:1">
      <c r="A7307" s="16"/>
    </row>
    <row r="7308" spans="1:1">
      <c r="A7308" s="16"/>
    </row>
    <row r="7309" spans="1:1">
      <c r="A7309" s="16"/>
    </row>
    <row r="7310" spans="1:1">
      <c r="A7310" s="16"/>
    </row>
    <row r="7311" spans="1:1">
      <c r="A7311" s="16"/>
    </row>
    <row r="7312" spans="1:1">
      <c r="A7312" s="16"/>
    </row>
    <row r="7313" spans="1:1">
      <c r="A7313" s="16"/>
    </row>
    <row r="7314" spans="1:1">
      <c r="A7314" s="16"/>
    </row>
    <row r="7315" spans="1:1">
      <c r="A7315" s="16"/>
    </row>
    <row r="7316" spans="1:1">
      <c r="A7316" s="16"/>
    </row>
    <row r="7317" spans="1:1">
      <c r="A7317" s="16"/>
    </row>
    <row r="7318" spans="1:1">
      <c r="A7318" s="16"/>
    </row>
    <row r="7319" spans="1:1">
      <c r="A7319" s="16"/>
    </row>
    <row r="7320" spans="1:1">
      <c r="A7320" s="16"/>
    </row>
    <row r="7321" spans="1:1">
      <c r="A7321" s="16"/>
    </row>
    <row r="7322" spans="1:1">
      <c r="A7322" s="16"/>
    </row>
    <row r="7323" spans="1:1">
      <c r="A7323" s="16"/>
    </row>
    <row r="7324" spans="1:1">
      <c r="A7324" s="16"/>
    </row>
    <row r="7325" spans="1:1">
      <c r="A7325" s="16"/>
    </row>
    <row r="7326" spans="1:1">
      <c r="A7326" s="16"/>
    </row>
    <row r="7327" spans="1:1">
      <c r="A7327" s="16"/>
    </row>
    <row r="7328" spans="1:1">
      <c r="A7328" s="16"/>
    </row>
    <row r="7329" spans="1:1">
      <c r="A7329" s="16"/>
    </row>
    <row r="7330" spans="1:1">
      <c r="A7330" s="16"/>
    </row>
    <row r="7331" spans="1:1">
      <c r="A7331" s="16"/>
    </row>
    <row r="7332" spans="1:1">
      <c r="A7332" s="16"/>
    </row>
    <row r="7333" spans="1:1">
      <c r="A7333" s="16"/>
    </row>
    <row r="7334" spans="1:1">
      <c r="A7334" s="16"/>
    </row>
    <row r="7335" spans="1:1">
      <c r="A7335" s="16"/>
    </row>
    <row r="7336" spans="1:1">
      <c r="A7336" s="16"/>
    </row>
    <row r="7337" spans="1:1">
      <c r="A7337" s="16"/>
    </row>
    <row r="7338" spans="1:1">
      <c r="A7338" s="16"/>
    </row>
    <row r="7339" spans="1:1">
      <c r="A7339" s="16"/>
    </row>
    <row r="7340" spans="1:1">
      <c r="A7340" s="16"/>
    </row>
    <row r="7341" spans="1:1">
      <c r="A7341" s="16"/>
    </row>
    <row r="7342" spans="1:1">
      <c r="A7342" s="16"/>
    </row>
    <row r="7343" spans="1:1">
      <c r="A7343" s="16"/>
    </row>
    <row r="7344" spans="1:1">
      <c r="A7344" s="16"/>
    </row>
    <row r="7345" spans="1:1">
      <c r="A7345" s="16"/>
    </row>
    <row r="7346" spans="1:1">
      <c r="A7346" s="16"/>
    </row>
    <row r="7347" spans="1:1">
      <c r="A7347" s="16"/>
    </row>
    <row r="7348" spans="1:1">
      <c r="A7348" s="16"/>
    </row>
    <row r="7349" spans="1:1">
      <c r="A7349" s="16"/>
    </row>
    <row r="7350" spans="1:1">
      <c r="A7350" s="16"/>
    </row>
    <row r="7351" spans="1:1">
      <c r="A7351" s="16"/>
    </row>
    <row r="7352" spans="1:1">
      <c r="A7352" s="16"/>
    </row>
    <row r="7353" spans="1:1">
      <c r="A7353" s="16"/>
    </row>
    <row r="7354" spans="1:1">
      <c r="A7354" s="16"/>
    </row>
    <row r="7355" spans="1:1">
      <c r="A7355" s="16"/>
    </row>
    <row r="7356" spans="1:1">
      <c r="A7356" s="16"/>
    </row>
    <row r="7357" spans="1:1">
      <c r="A7357" s="16"/>
    </row>
    <row r="7358" spans="1:1">
      <c r="A7358" s="16"/>
    </row>
    <row r="7359" spans="1:1">
      <c r="A7359" s="16"/>
    </row>
    <row r="7360" spans="1:1">
      <c r="A7360" s="16"/>
    </row>
    <row r="7361" spans="1:1">
      <c r="A7361" s="16"/>
    </row>
    <row r="7362" spans="1:1">
      <c r="A7362" s="16"/>
    </row>
    <row r="7363" spans="1:1">
      <c r="A7363" s="16"/>
    </row>
    <row r="7364" spans="1:1">
      <c r="A7364" s="16"/>
    </row>
    <row r="7365" spans="1:1">
      <c r="A7365" s="16"/>
    </row>
    <row r="7366" spans="1:1">
      <c r="A7366" s="16"/>
    </row>
    <row r="7367" spans="1:1">
      <c r="A7367" s="16"/>
    </row>
    <row r="7368" spans="1:1">
      <c r="A7368" s="16"/>
    </row>
    <row r="7369" spans="1:1">
      <c r="A7369" s="16"/>
    </row>
    <row r="7370" spans="1:1">
      <c r="A7370" s="16"/>
    </row>
    <row r="7371" spans="1:1">
      <c r="A7371" s="16"/>
    </row>
    <row r="7372" spans="1:1">
      <c r="A7372" s="16"/>
    </row>
    <row r="7373" spans="1:1">
      <c r="A7373" s="16"/>
    </row>
    <row r="7374" spans="1:1">
      <c r="A7374" s="16"/>
    </row>
    <row r="7375" spans="1:1">
      <c r="A7375" s="16"/>
    </row>
    <row r="7376" spans="1:1">
      <c r="A7376" s="16"/>
    </row>
    <row r="7377" spans="1:1">
      <c r="A7377" s="16"/>
    </row>
    <row r="7378" spans="1:1">
      <c r="A7378" s="16"/>
    </row>
    <row r="7379" spans="1:1">
      <c r="A7379" s="16"/>
    </row>
    <row r="7380" spans="1:1">
      <c r="A7380" s="16"/>
    </row>
    <row r="7381" spans="1:1">
      <c r="A7381" s="16"/>
    </row>
    <row r="7382" spans="1:1">
      <c r="A7382" s="16"/>
    </row>
    <row r="7383" spans="1:1">
      <c r="A7383" s="16"/>
    </row>
    <row r="7384" spans="1:1">
      <c r="A7384" s="16"/>
    </row>
    <row r="7385" spans="1:1">
      <c r="A7385" s="16"/>
    </row>
    <row r="7386" spans="1:1">
      <c r="A7386" s="16"/>
    </row>
    <row r="7387" spans="1:1">
      <c r="A7387" s="16"/>
    </row>
    <row r="7388" spans="1:1">
      <c r="A7388" s="16"/>
    </row>
    <row r="7389" spans="1:1">
      <c r="A7389" s="16"/>
    </row>
    <row r="7390" spans="1:1">
      <c r="A7390" s="16"/>
    </row>
    <row r="7391" spans="1:1">
      <c r="A7391" s="16"/>
    </row>
    <row r="7392" spans="1:1">
      <c r="A7392" s="16"/>
    </row>
    <row r="7393" spans="1:1">
      <c r="A7393" s="16"/>
    </row>
    <row r="7394" spans="1:1">
      <c r="A7394" s="16"/>
    </row>
    <row r="7395" spans="1:1">
      <c r="A7395" s="16"/>
    </row>
    <row r="7396" spans="1:1">
      <c r="A7396" s="16"/>
    </row>
    <row r="7397" spans="1:1">
      <c r="A7397" s="16"/>
    </row>
    <row r="7398" spans="1:1">
      <c r="A7398" s="16"/>
    </row>
    <row r="7399" spans="1:1">
      <c r="A7399" s="16"/>
    </row>
    <row r="7400" spans="1:1">
      <c r="A7400" s="16"/>
    </row>
    <row r="7401" spans="1:1">
      <c r="A7401" s="16"/>
    </row>
    <row r="7402" spans="1:1">
      <c r="A7402" s="16"/>
    </row>
    <row r="7403" spans="1:1">
      <c r="A7403" s="16"/>
    </row>
    <row r="7404" spans="1:1">
      <c r="A7404" s="16"/>
    </row>
    <row r="7405" spans="1:1">
      <c r="A7405" s="16"/>
    </row>
    <row r="7406" spans="1:1">
      <c r="A7406" s="16"/>
    </row>
    <row r="7407" spans="1:1">
      <c r="A7407" s="16"/>
    </row>
    <row r="7408" spans="1:1">
      <c r="A7408" s="16"/>
    </row>
    <row r="7409" spans="1:1">
      <c r="A7409" s="16"/>
    </row>
    <row r="7410" spans="1:1">
      <c r="A7410" s="16"/>
    </row>
    <row r="7411" spans="1:1">
      <c r="A7411" s="16"/>
    </row>
    <row r="7412" spans="1:1">
      <c r="A7412" s="16"/>
    </row>
    <row r="7413" spans="1:1">
      <c r="A7413" s="16"/>
    </row>
    <row r="7414" spans="1:1">
      <c r="A7414" s="16"/>
    </row>
    <row r="7415" spans="1:1">
      <c r="A7415" s="16"/>
    </row>
    <row r="7416" spans="1:1">
      <c r="A7416" s="16"/>
    </row>
    <row r="7417" spans="1:1">
      <c r="A7417" s="16"/>
    </row>
    <row r="7418" spans="1:1">
      <c r="A7418" s="16"/>
    </row>
    <row r="7419" spans="1:1">
      <c r="A7419" s="16"/>
    </row>
    <row r="7420" spans="1:1">
      <c r="A7420" s="16"/>
    </row>
    <row r="7421" spans="1:1">
      <c r="A7421" s="16"/>
    </row>
    <row r="7422" spans="1:1">
      <c r="A7422" s="16"/>
    </row>
    <row r="7423" spans="1:1">
      <c r="A7423" s="16"/>
    </row>
    <row r="7424" spans="1:1">
      <c r="A7424" s="16"/>
    </row>
    <row r="7425" spans="1:1">
      <c r="A7425" s="16"/>
    </row>
    <row r="7426" spans="1:1">
      <c r="A7426" s="16"/>
    </row>
    <row r="7427" spans="1:1">
      <c r="A7427" s="16"/>
    </row>
    <row r="7428" spans="1:1">
      <c r="A7428" s="16"/>
    </row>
    <row r="7429" spans="1:1">
      <c r="A7429" s="16"/>
    </row>
    <row r="7430" spans="1:1">
      <c r="A7430" s="16"/>
    </row>
    <row r="7431" spans="1:1">
      <c r="A7431" s="16"/>
    </row>
    <row r="7432" spans="1:1">
      <c r="A7432" s="16"/>
    </row>
    <row r="7433" spans="1:1">
      <c r="A7433" s="16"/>
    </row>
    <row r="7434" spans="1:1">
      <c r="A7434" s="16"/>
    </row>
    <row r="7435" spans="1:1">
      <c r="A7435" s="16"/>
    </row>
    <row r="7436" spans="1:1">
      <c r="A7436" s="16"/>
    </row>
    <row r="7437" spans="1:1">
      <c r="A7437" s="16"/>
    </row>
    <row r="7438" spans="1:1">
      <c r="A7438" s="16"/>
    </row>
    <row r="7439" spans="1:1">
      <c r="A7439" s="16"/>
    </row>
    <row r="7440" spans="1:1">
      <c r="A7440" s="16"/>
    </row>
    <row r="7441" spans="1:1">
      <c r="A7441" s="16"/>
    </row>
    <row r="7442" spans="1:1">
      <c r="A7442" s="16"/>
    </row>
    <row r="7443" spans="1:1">
      <c r="A7443" s="16"/>
    </row>
    <row r="7444" spans="1:1">
      <c r="A7444" s="16"/>
    </row>
    <row r="7445" spans="1:1">
      <c r="A7445" s="16"/>
    </row>
    <row r="7446" spans="1:1">
      <c r="A7446" s="16"/>
    </row>
    <row r="7447" spans="1:1">
      <c r="A7447" s="16"/>
    </row>
    <row r="7448" spans="1:1">
      <c r="A7448" s="16"/>
    </row>
    <row r="7449" spans="1:1">
      <c r="A7449" s="16"/>
    </row>
    <row r="7450" spans="1:1">
      <c r="A7450" s="16"/>
    </row>
    <row r="7451" spans="1:1">
      <c r="A7451" s="16"/>
    </row>
    <row r="7452" spans="1:1">
      <c r="A7452" s="16"/>
    </row>
    <row r="7453" spans="1:1">
      <c r="A7453" s="16"/>
    </row>
    <row r="7454" spans="1:1">
      <c r="A7454" s="16"/>
    </row>
    <row r="7455" spans="1:1">
      <c r="A7455" s="16"/>
    </row>
    <row r="7456" spans="1:1">
      <c r="A7456" s="16"/>
    </row>
    <row r="7457" spans="1:7">
      <c r="A7457" s="16"/>
    </row>
    <row r="7458" spans="1:7">
      <c r="A7458" s="16"/>
    </row>
    <row r="7459" spans="1:7">
      <c r="A7459" s="16"/>
    </row>
    <row r="7460" spans="1:7">
      <c r="A7460" s="16"/>
    </row>
    <row r="7461" spans="1:7">
      <c r="A7461" s="16"/>
    </row>
    <row r="7462" spans="1:7">
      <c r="A7462" s="16"/>
    </row>
    <row r="7463" spans="1:7">
      <c r="A7463" s="16"/>
    </row>
    <row r="7464" spans="1:7">
      <c r="A7464" s="16"/>
    </row>
    <row r="7465" spans="1:7">
      <c r="A7465" s="16"/>
    </row>
    <row r="7466" spans="1:7">
      <c r="A7466" s="16"/>
    </row>
    <row r="7467" spans="1:7">
      <c r="A7467" s="16"/>
    </row>
    <row r="7468" spans="1:7">
      <c r="A7468" s="16"/>
    </row>
    <row r="7469" spans="1:7">
      <c r="A7469" s="82"/>
      <c r="B7469" s="81"/>
      <c r="C7469" s="81"/>
      <c r="D7469" s="81"/>
      <c r="E7469" s="81"/>
      <c r="F7469" s="81"/>
      <c r="G7469" s="81"/>
    </row>
    <row r="7470" spans="1:7">
      <c r="A7470" s="82"/>
      <c r="B7470" s="81"/>
      <c r="C7470" s="81"/>
      <c r="D7470" s="81"/>
      <c r="E7470" s="81"/>
      <c r="F7470" s="81"/>
      <c r="G7470" s="81"/>
    </row>
    <row r="7471" spans="1:7">
      <c r="A7471" s="82"/>
      <c r="B7471" s="81"/>
      <c r="C7471" s="81"/>
      <c r="D7471" s="81"/>
      <c r="E7471" s="81"/>
      <c r="F7471" s="81"/>
      <c r="G7471" s="81"/>
    </row>
    <row r="7472" spans="1:7">
      <c r="A7472" s="82"/>
      <c r="B7472" s="81"/>
      <c r="C7472" s="81"/>
      <c r="D7472" s="81"/>
      <c r="E7472" s="81"/>
      <c r="F7472" s="81"/>
      <c r="G7472" s="81"/>
    </row>
    <row r="7473" spans="1:7">
      <c r="A7473" s="82"/>
      <c r="B7473" s="81"/>
      <c r="C7473" s="81"/>
      <c r="D7473" s="81"/>
      <c r="E7473" s="81"/>
      <c r="F7473" s="81"/>
      <c r="G7473" s="81"/>
    </row>
    <row r="7474" spans="1:7">
      <c r="A7474" s="82"/>
      <c r="B7474" s="81"/>
      <c r="C7474" s="81"/>
      <c r="D7474" s="81"/>
      <c r="E7474" s="81"/>
      <c r="F7474" s="81"/>
      <c r="G7474" s="81"/>
    </row>
    <row r="7475" spans="1:7">
      <c r="A7475" s="82"/>
      <c r="B7475" s="81"/>
      <c r="C7475" s="81"/>
      <c r="D7475" s="81"/>
      <c r="E7475" s="81"/>
      <c r="F7475" s="81"/>
      <c r="G7475" s="81"/>
    </row>
    <row r="7476" spans="1:7">
      <c r="A7476" s="82"/>
      <c r="B7476" s="81"/>
      <c r="C7476" s="81"/>
      <c r="D7476" s="81"/>
      <c r="E7476" s="81"/>
      <c r="F7476" s="81"/>
      <c r="G7476" s="81"/>
    </row>
    <row r="7477" spans="1:7">
      <c r="A7477" s="82"/>
      <c r="B7477" s="81"/>
      <c r="C7477" s="81"/>
      <c r="D7477" s="81"/>
      <c r="E7477" s="81"/>
      <c r="F7477" s="81"/>
      <c r="G7477" s="81"/>
    </row>
    <row r="7478" spans="1:7">
      <c r="A7478" s="82"/>
      <c r="B7478" s="81"/>
      <c r="C7478" s="81"/>
      <c r="D7478" s="81"/>
      <c r="E7478" s="81"/>
      <c r="F7478" s="81"/>
      <c r="G7478" s="81"/>
    </row>
    <row r="7479" spans="1:7">
      <c r="A7479" s="82"/>
      <c r="B7479" s="81"/>
      <c r="C7479" s="81"/>
      <c r="D7479" s="81"/>
      <c r="E7479" s="81"/>
      <c r="F7479" s="81"/>
      <c r="G7479" s="81"/>
    </row>
    <row r="7480" spans="1:7">
      <c r="A7480" s="82"/>
      <c r="B7480" s="81"/>
      <c r="C7480" s="81"/>
      <c r="D7480" s="81"/>
      <c r="E7480" s="81"/>
      <c r="F7480" s="81"/>
      <c r="G7480" s="81"/>
    </row>
    <row r="7481" spans="1:7">
      <c r="A7481" s="82"/>
      <c r="B7481" s="81"/>
      <c r="C7481" s="81"/>
      <c r="D7481" s="81"/>
      <c r="E7481" s="81"/>
      <c r="F7481" s="81"/>
      <c r="G7481" s="81"/>
    </row>
    <row r="7482" spans="1:7">
      <c r="A7482" s="82"/>
      <c r="B7482" s="81"/>
      <c r="C7482" s="81"/>
      <c r="D7482" s="81"/>
      <c r="E7482" s="81"/>
      <c r="F7482" s="81"/>
      <c r="G7482" s="81"/>
    </row>
    <row r="7483" spans="1:7">
      <c r="A7483" s="82"/>
      <c r="B7483" s="81"/>
      <c r="C7483" s="81"/>
      <c r="D7483" s="81"/>
      <c r="E7483" s="81"/>
      <c r="F7483" s="81"/>
      <c r="G7483" s="81"/>
    </row>
    <row r="7484" spans="1:7">
      <c r="A7484" s="82"/>
      <c r="B7484" s="81"/>
      <c r="C7484" s="81"/>
      <c r="D7484" s="81"/>
      <c r="E7484" s="81"/>
      <c r="F7484" s="81"/>
      <c r="G7484" s="81"/>
    </row>
    <row r="7485" spans="1:7">
      <c r="A7485" s="82"/>
      <c r="B7485" s="81"/>
      <c r="C7485" s="81"/>
      <c r="D7485" s="81"/>
      <c r="E7485" s="81"/>
      <c r="F7485" s="81"/>
      <c r="G7485" s="81"/>
    </row>
    <row r="7486" spans="1:7">
      <c r="A7486" s="82"/>
      <c r="B7486" s="81"/>
      <c r="C7486" s="81"/>
      <c r="D7486" s="81"/>
      <c r="E7486" s="81"/>
      <c r="F7486" s="81"/>
      <c r="G7486" s="81"/>
    </row>
    <row r="7487" spans="1:7">
      <c r="A7487" s="82"/>
      <c r="B7487" s="81"/>
      <c r="C7487" s="81"/>
      <c r="D7487" s="81"/>
      <c r="E7487" s="81"/>
      <c r="F7487" s="81"/>
      <c r="G7487" s="81"/>
    </row>
    <row r="7488" spans="1:7">
      <c r="A7488" s="82"/>
      <c r="B7488" s="81"/>
      <c r="C7488" s="81"/>
      <c r="D7488" s="81"/>
      <c r="E7488" s="81"/>
      <c r="F7488" s="81"/>
      <c r="G7488" s="81"/>
    </row>
    <row r="7489" spans="1:7">
      <c r="A7489" s="82"/>
      <c r="B7489" s="81"/>
      <c r="C7489" s="81"/>
      <c r="D7489" s="81"/>
      <c r="E7489" s="81"/>
      <c r="F7489" s="81"/>
      <c r="G7489" s="81"/>
    </row>
    <row r="7490" spans="1:7">
      <c r="A7490" s="82"/>
      <c r="B7490" s="81"/>
      <c r="C7490" s="81"/>
      <c r="D7490" s="81"/>
      <c r="E7490" s="81"/>
      <c r="F7490" s="81"/>
      <c r="G7490" s="81"/>
    </row>
    <row r="7491" spans="1:7">
      <c r="A7491" s="82"/>
      <c r="B7491" s="81"/>
      <c r="C7491" s="81"/>
      <c r="D7491" s="81"/>
      <c r="E7491" s="81"/>
      <c r="F7491" s="81"/>
      <c r="G7491" s="81"/>
    </row>
    <row r="7492" spans="1:7">
      <c r="A7492" s="82"/>
      <c r="B7492" s="81"/>
      <c r="C7492" s="81"/>
      <c r="D7492" s="81"/>
      <c r="E7492" s="81"/>
      <c r="F7492" s="81"/>
      <c r="G7492" s="81"/>
    </row>
    <row r="7493" spans="1:7">
      <c r="A7493" s="82"/>
      <c r="B7493" s="81"/>
      <c r="C7493" s="81"/>
      <c r="D7493" s="81"/>
      <c r="E7493" s="81"/>
      <c r="F7493" s="81"/>
      <c r="G7493" s="81"/>
    </row>
    <row r="7494" spans="1:7">
      <c r="A7494" s="82"/>
      <c r="B7494" s="81"/>
      <c r="C7494" s="81"/>
      <c r="D7494" s="81"/>
      <c r="E7494" s="81"/>
      <c r="F7494" s="81"/>
      <c r="G7494" s="81"/>
    </row>
    <row r="7495" spans="1:7">
      <c r="A7495" s="82"/>
      <c r="B7495" s="81"/>
      <c r="C7495" s="81"/>
      <c r="D7495" s="81"/>
      <c r="E7495" s="81"/>
      <c r="F7495" s="81"/>
      <c r="G7495" s="81"/>
    </row>
    <row r="7496" spans="1:7">
      <c r="A7496" s="82"/>
      <c r="B7496" s="81"/>
      <c r="C7496" s="81"/>
      <c r="D7496" s="81"/>
      <c r="E7496" s="81"/>
      <c r="F7496" s="81"/>
      <c r="G7496" s="81"/>
    </row>
    <row r="7497" spans="1:7">
      <c r="A7497" s="82"/>
      <c r="B7497" s="81"/>
      <c r="C7497" s="81"/>
      <c r="D7497" s="81"/>
      <c r="E7497" s="81"/>
      <c r="F7497" s="81"/>
      <c r="G7497" s="81"/>
    </row>
    <row r="7498" spans="1:7">
      <c r="A7498" s="82"/>
      <c r="B7498" s="81"/>
      <c r="C7498" s="81"/>
      <c r="D7498" s="81"/>
      <c r="E7498" s="81"/>
      <c r="F7498" s="81"/>
      <c r="G7498" s="81"/>
    </row>
    <row r="7499" spans="1:7">
      <c r="A7499" s="82"/>
      <c r="B7499" s="81"/>
      <c r="C7499" s="81"/>
      <c r="D7499" s="81"/>
      <c r="E7499" s="81"/>
      <c r="F7499" s="81"/>
      <c r="G7499" s="81"/>
    </row>
    <row r="7500" spans="1:7">
      <c r="A7500" s="82"/>
      <c r="B7500" s="81"/>
      <c r="C7500" s="81"/>
      <c r="D7500" s="81"/>
      <c r="E7500" s="81"/>
      <c r="F7500" s="81"/>
      <c r="G7500" s="81"/>
    </row>
    <row r="7501" spans="1:7">
      <c r="A7501" s="82"/>
      <c r="B7501" s="81"/>
      <c r="C7501" s="81"/>
      <c r="D7501" s="81"/>
      <c r="E7501" s="81"/>
      <c r="F7501" s="81"/>
      <c r="G7501" s="81"/>
    </row>
    <row r="7502" spans="1:7">
      <c r="A7502" s="82"/>
      <c r="B7502" s="81"/>
      <c r="C7502" s="81"/>
      <c r="D7502" s="81"/>
      <c r="E7502" s="81"/>
      <c r="F7502" s="81"/>
      <c r="G7502" s="81"/>
    </row>
    <row r="7503" spans="1:7">
      <c r="A7503" s="82"/>
      <c r="B7503" s="81"/>
      <c r="C7503" s="81"/>
      <c r="D7503" s="81"/>
      <c r="E7503" s="81"/>
      <c r="F7503" s="81"/>
      <c r="G7503" s="81"/>
    </row>
    <row r="7504" spans="1:7">
      <c r="A7504" s="82"/>
      <c r="B7504" s="81"/>
      <c r="C7504" s="81"/>
      <c r="D7504" s="81"/>
      <c r="E7504" s="81"/>
      <c r="F7504" s="81"/>
      <c r="G7504" s="81"/>
    </row>
    <row r="7505" spans="1:7">
      <c r="A7505" s="82"/>
      <c r="B7505" s="81"/>
      <c r="C7505" s="81"/>
      <c r="D7505" s="81"/>
      <c r="E7505" s="81"/>
      <c r="F7505" s="81"/>
      <c r="G7505" s="81"/>
    </row>
    <row r="7506" spans="1:7">
      <c r="A7506" s="82"/>
      <c r="B7506" s="81"/>
      <c r="C7506" s="81"/>
      <c r="D7506" s="81"/>
      <c r="E7506" s="81"/>
      <c r="F7506" s="81"/>
      <c r="G7506" s="81"/>
    </row>
    <row r="7507" spans="1:7">
      <c r="A7507" s="82"/>
      <c r="B7507" s="81"/>
      <c r="C7507" s="81"/>
      <c r="D7507" s="81"/>
      <c r="E7507" s="81"/>
      <c r="F7507" s="81"/>
      <c r="G7507" s="81"/>
    </row>
    <row r="7508" spans="1:7">
      <c r="A7508" s="82"/>
      <c r="B7508" s="81"/>
      <c r="C7508" s="81"/>
      <c r="D7508" s="81"/>
      <c r="E7508" s="81"/>
      <c r="F7508" s="81"/>
      <c r="G7508" s="81"/>
    </row>
    <row r="7509" spans="1:7">
      <c r="A7509" s="82"/>
      <c r="B7509" s="81"/>
      <c r="C7509" s="81"/>
      <c r="D7509" s="81"/>
      <c r="E7509" s="81"/>
      <c r="F7509" s="81"/>
      <c r="G7509" s="81"/>
    </row>
    <row r="7510" spans="1:7">
      <c r="A7510" s="82"/>
      <c r="B7510" s="81"/>
      <c r="C7510" s="81"/>
      <c r="D7510" s="81"/>
      <c r="E7510" s="81"/>
      <c r="F7510" s="81"/>
      <c r="G7510" s="81"/>
    </row>
    <row r="7511" spans="1:7">
      <c r="A7511" s="82"/>
      <c r="B7511" s="81"/>
      <c r="C7511" s="81"/>
      <c r="D7511" s="81"/>
      <c r="E7511" s="81"/>
      <c r="F7511" s="81"/>
      <c r="G7511" s="81"/>
    </row>
    <row r="7512" spans="1:7">
      <c r="A7512" s="82"/>
      <c r="B7512" s="81"/>
      <c r="C7512" s="81"/>
      <c r="D7512" s="81"/>
      <c r="E7512" s="81"/>
      <c r="F7512" s="81"/>
      <c r="G7512" s="81"/>
    </row>
    <row r="7513" spans="1:7">
      <c r="A7513" s="82"/>
      <c r="B7513" s="81"/>
      <c r="C7513" s="81"/>
      <c r="D7513" s="81"/>
      <c r="E7513" s="81"/>
      <c r="F7513" s="81"/>
      <c r="G7513" s="81"/>
    </row>
    <row r="7514" spans="1:7">
      <c r="A7514" s="82"/>
      <c r="B7514" s="81"/>
      <c r="C7514" s="81"/>
      <c r="D7514" s="81"/>
      <c r="E7514" s="81"/>
      <c r="F7514" s="81"/>
      <c r="G7514" s="81"/>
    </row>
    <row r="7515" spans="1:7">
      <c r="A7515" s="82"/>
      <c r="B7515" s="81"/>
      <c r="C7515" s="81"/>
      <c r="D7515" s="81"/>
      <c r="E7515" s="81"/>
      <c r="F7515" s="81"/>
      <c r="G7515" s="81"/>
    </row>
    <row r="7516" spans="1:7">
      <c r="A7516" s="82"/>
      <c r="B7516" s="81"/>
      <c r="C7516" s="81"/>
      <c r="D7516" s="81"/>
      <c r="E7516" s="81"/>
      <c r="F7516" s="81"/>
      <c r="G7516" s="81"/>
    </row>
    <row r="7517" spans="1:7">
      <c r="A7517" s="82"/>
      <c r="B7517" s="81"/>
      <c r="C7517" s="81"/>
      <c r="D7517" s="81"/>
      <c r="E7517" s="81"/>
      <c r="F7517" s="81"/>
      <c r="G7517" s="81"/>
    </row>
    <row r="7518" spans="1:7">
      <c r="A7518" s="82"/>
      <c r="B7518" s="81"/>
      <c r="C7518" s="81"/>
      <c r="D7518" s="81"/>
      <c r="E7518" s="81"/>
      <c r="F7518" s="81"/>
      <c r="G7518" s="81"/>
    </row>
    <row r="7519" spans="1:7">
      <c r="A7519" s="82"/>
      <c r="B7519" s="81"/>
      <c r="C7519" s="81"/>
      <c r="D7519" s="81"/>
      <c r="E7519" s="81"/>
      <c r="F7519" s="81"/>
      <c r="G7519" s="81"/>
    </row>
    <row r="7520" spans="1:7">
      <c r="A7520" s="82"/>
      <c r="B7520" s="81"/>
      <c r="C7520" s="81"/>
      <c r="D7520" s="81"/>
      <c r="E7520" s="81"/>
      <c r="F7520" s="81"/>
      <c r="G7520" s="81"/>
    </row>
    <row r="7521" spans="1:7">
      <c r="A7521" s="82"/>
      <c r="B7521" s="81"/>
      <c r="C7521" s="81"/>
      <c r="D7521" s="81"/>
      <c r="E7521" s="81"/>
      <c r="F7521" s="81"/>
      <c r="G7521" s="81"/>
    </row>
    <row r="7522" spans="1:7">
      <c r="A7522" s="82"/>
      <c r="B7522" s="81"/>
      <c r="C7522" s="81"/>
      <c r="D7522" s="81"/>
      <c r="E7522" s="81"/>
      <c r="F7522" s="81"/>
      <c r="G7522" s="81"/>
    </row>
    <row r="7523" spans="1:7">
      <c r="A7523" s="82"/>
      <c r="B7523" s="81"/>
      <c r="C7523" s="81"/>
      <c r="D7523" s="81"/>
      <c r="E7523" s="81"/>
      <c r="F7523" s="81"/>
      <c r="G7523" s="81"/>
    </row>
    <row r="7524" spans="1:7">
      <c r="A7524" s="82"/>
      <c r="B7524" s="81"/>
      <c r="C7524" s="81"/>
      <c r="D7524" s="81"/>
      <c r="E7524" s="81"/>
      <c r="F7524" s="81"/>
      <c r="G7524" s="81"/>
    </row>
    <row r="7525" spans="1:7">
      <c r="A7525" s="82"/>
      <c r="B7525" s="81"/>
      <c r="C7525" s="81"/>
      <c r="D7525" s="81"/>
      <c r="E7525" s="81"/>
      <c r="F7525" s="81"/>
      <c r="G7525" s="81"/>
    </row>
    <row r="7526" spans="1:7">
      <c r="A7526" s="82"/>
      <c r="B7526" s="81"/>
      <c r="C7526" s="81"/>
      <c r="D7526" s="81"/>
      <c r="E7526" s="81"/>
      <c r="F7526" s="81"/>
      <c r="G7526" s="81"/>
    </row>
    <row r="7527" spans="1:7">
      <c r="A7527" s="82"/>
      <c r="B7527" s="81"/>
      <c r="C7527" s="81"/>
      <c r="D7527" s="81"/>
      <c r="E7527" s="81"/>
      <c r="F7527" s="81"/>
      <c r="G7527" s="81"/>
    </row>
    <row r="7528" spans="1:7">
      <c r="A7528" s="82"/>
      <c r="B7528" s="81"/>
      <c r="C7528" s="81"/>
      <c r="D7528" s="81"/>
      <c r="E7528" s="81"/>
      <c r="F7528" s="81"/>
      <c r="G7528" s="81"/>
    </row>
    <row r="7529" spans="1:7">
      <c r="A7529" s="82"/>
      <c r="B7529" s="81"/>
      <c r="C7529" s="81"/>
      <c r="D7529" s="81"/>
      <c r="E7529" s="81"/>
      <c r="F7529" s="81"/>
      <c r="G7529" s="81"/>
    </row>
    <row r="7530" spans="1:7">
      <c r="A7530" s="82"/>
      <c r="B7530" s="81"/>
      <c r="C7530" s="81"/>
      <c r="D7530" s="81"/>
      <c r="E7530" s="81"/>
      <c r="F7530" s="81"/>
      <c r="G7530" s="81"/>
    </row>
    <row r="7531" spans="1:7">
      <c r="A7531" s="82"/>
      <c r="B7531" s="81"/>
      <c r="C7531" s="81"/>
      <c r="D7531" s="81"/>
      <c r="E7531" s="81"/>
      <c r="F7531" s="81"/>
      <c r="G7531" s="81"/>
    </row>
    <row r="7532" spans="1:7">
      <c r="A7532" s="82"/>
      <c r="B7532" s="81"/>
      <c r="C7532" s="81"/>
      <c r="D7532" s="81"/>
      <c r="E7532" s="81"/>
      <c r="F7532" s="81"/>
      <c r="G7532" s="81"/>
    </row>
    <row r="7533" spans="1:7">
      <c r="A7533" s="82"/>
      <c r="B7533" s="81"/>
      <c r="C7533" s="81"/>
      <c r="D7533" s="81"/>
      <c r="E7533" s="81"/>
      <c r="F7533" s="81"/>
      <c r="G7533" s="81"/>
    </row>
    <row r="7534" spans="1:7">
      <c r="A7534" s="82"/>
      <c r="B7534" s="81"/>
      <c r="C7534" s="81"/>
      <c r="D7534" s="81"/>
      <c r="E7534" s="81"/>
      <c r="F7534" s="81"/>
      <c r="G7534" s="81"/>
    </row>
    <row r="7535" spans="1:7">
      <c r="A7535" s="82"/>
      <c r="B7535" s="81"/>
      <c r="C7535" s="81"/>
      <c r="D7535" s="81"/>
      <c r="E7535" s="81"/>
      <c r="F7535" s="81"/>
      <c r="G7535" s="81"/>
    </row>
    <row r="7536" spans="1:7">
      <c r="A7536" s="82"/>
      <c r="B7536" s="81"/>
      <c r="C7536" s="81"/>
      <c r="D7536" s="81"/>
      <c r="E7536" s="81"/>
      <c r="F7536" s="81"/>
      <c r="G7536" s="81"/>
    </row>
    <row r="7537" spans="1:7">
      <c r="A7537" s="82"/>
      <c r="B7537" s="81"/>
      <c r="C7537" s="81"/>
      <c r="D7537" s="81"/>
      <c r="E7537" s="81"/>
      <c r="F7537" s="81"/>
      <c r="G7537" s="81"/>
    </row>
    <row r="7538" spans="1:7">
      <c r="A7538" s="82"/>
      <c r="B7538" s="81"/>
      <c r="C7538" s="81"/>
      <c r="D7538" s="81"/>
      <c r="E7538" s="81"/>
      <c r="F7538" s="81"/>
      <c r="G7538" s="81"/>
    </row>
    <row r="7539" spans="1:7">
      <c r="A7539" s="82"/>
      <c r="B7539" s="81"/>
      <c r="C7539" s="81"/>
      <c r="D7539" s="81"/>
      <c r="E7539" s="81"/>
      <c r="F7539" s="81"/>
      <c r="G7539" s="81"/>
    </row>
    <row r="7540" spans="1:7">
      <c r="A7540" s="82"/>
      <c r="B7540" s="81"/>
      <c r="C7540" s="81"/>
      <c r="D7540" s="81"/>
      <c r="E7540" s="81"/>
      <c r="F7540" s="81"/>
      <c r="G7540" s="81"/>
    </row>
    <row r="7541" spans="1:7">
      <c r="A7541" s="82"/>
      <c r="B7541" s="81"/>
      <c r="C7541" s="81"/>
      <c r="D7541" s="81"/>
      <c r="E7541" s="81"/>
      <c r="F7541" s="81"/>
      <c r="G7541" s="81"/>
    </row>
    <row r="7542" spans="1:7">
      <c r="A7542" s="82"/>
      <c r="B7542" s="81"/>
      <c r="C7542" s="81"/>
      <c r="D7542" s="81"/>
      <c r="E7542" s="81"/>
      <c r="F7542" s="81"/>
      <c r="G7542" s="81"/>
    </row>
    <row r="7543" spans="1:7">
      <c r="A7543" s="82"/>
      <c r="B7543" s="81"/>
      <c r="C7543" s="81"/>
      <c r="D7543" s="81"/>
      <c r="E7543" s="81"/>
      <c r="F7543" s="81"/>
      <c r="G7543" s="81"/>
    </row>
    <row r="7544" spans="1:7">
      <c r="A7544" s="82"/>
      <c r="B7544" s="81"/>
      <c r="C7544" s="81"/>
      <c r="D7544" s="81"/>
      <c r="E7544" s="81"/>
      <c r="F7544" s="81"/>
      <c r="G7544" s="81"/>
    </row>
    <row r="7545" spans="1:7">
      <c r="A7545" s="82"/>
      <c r="B7545" s="81"/>
      <c r="C7545" s="81"/>
      <c r="D7545" s="81"/>
      <c r="E7545" s="81"/>
      <c r="F7545" s="81"/>
      <c r="G7545" s="81"/>
    </row>
    <row r="7546" spans="1:7">
      <c r="A7546" s="82"/>
      <c r="B7546" s="81"/>
      <c r="C7546" s="81"/>
      <c r="D7546" s="81"/>
      <c r="E7546" s="81"/>
      <c r="F7546" s="81"/>
      <c r="G7546" s="81"/>
    </row>
    <row r="7547" spans="1:7">
      <c r="A7547" s="82"/>
      <c r="B7547" s="81"/>
      <c r="C7547" s="81"/>
      <c r="D7547" s="81"/>
      <c r="E7547" s="81"/>
      <c r="F7547" s="81"/>
      <c r="G7547" s="81"/>
    </row>
    <row r="7548" spans="1:7">
      <c r="A7548" s="82"/>
      <c r="B7548" s="81"/>
      <c r="C7548" s="81"/>
      <c r="D7548" s="81"/>
      <c r="E7548" s="81"/>
      <c r="F7548" s="81"/>
      <c r="G7548" s="81"/>
    </row>
    <row r="7549" spans="1:7">
      <c r="A7549" s="82"/>
      <c r="B7549" s="81"/>
      <c r="C7549" s="81"/>
      <c r="D7549" s="81"/>
      <c r="E7549" s="81"/>
      <c r="F7549" s="81"/>
      <c r="G7549" s="81"/>
    </row>
    <row r="7550" spans="1:7">
      <c r="A7550" s="82"/>
      <c r="B7550" s="81"/>
      <c r="C7550" s="81"/>
      <c r="D7550" s="81"/>
      <c r="E7550" s="81"/>
      <c r="F7550" s="81"/>
      <c r="G7550" s="81"/>
    </row>
    <row r="7551" spans="1:7">
      <c r="A7551" s="82"/>
      <c r="B7551" s="81"/>
      <c r="C7551" s="81"/>
      <c r="D7551" s="81"/>
      <c r="E7551" s="81"/>
      <c r="F7551" s="81"/>
      <c r="G7551" s="81"/>
    </row>
    <row r="7552" spans="1:7">
      <c r="A7552" s="82"/>
      <c r="B7552" s="81"/>
      <c r="C7552" s="81"/>
      <c r="D7552" s="81"/>
      <c r="E7552" s="81"/>
      <c r="F7552" s="81"/>
      <c r="G7552" s="81"/>
    </row>
    <row r="7553" spans="1:7">
      <c r="A7553" s="82"/>
      <c r="B7553" s="81"/>
      <c r="C7553" s="81"/>
      <c r="D7553" s="81"/>
      <c r="E7553" s="81"/>
      <c r="F7553" s="81"/>
      <c r="G7553" s="81"/>
    </row>
    <row r="7554" spans="1:7">
      <c r="A7554" s="82"/>
      <c r="B7554" s="81"/>
      <c r="C7554" s="81"/>
      <c r="D7554" s="81"/>
      <c r="E7554" s="81"/>
      <c r="F7554" s="81"/>
      <c r="G7554" s="81"/>
    </row>
    <row r="7555" spans="1:7">
      <c r="A7555" s="82"/>
      <c r="B7555" s="81"/>
      <c r="C7555" s="81"/>
      <c r="D7555" s="81"/>
      <c r="E7555" s="81"/>
      <c r="F7555" s="81"/>
      <c r="G7555" s="81"/>
    </row>
    <row r="7556" spans="1:7">
      <c r="A7556" s="82"/>
      <c r="B7556" s="81"/>
      <c r="C7556" s="81"/>
      <c r="D7556" s="81"/>
      <c r="E7556" s="81"/>
      <c r="F7556" s="81"/>
      <c r="G7556" s="81"/>
    </row>
    <row r="7557" spans="1:7">
      <c r="A7557" s="82"/>
      <c r="B7557" s="81"/>
      <c r="C7557" s="81"/>
      <c r="D7557" s="81"/>
      <c r="E7557" s="81"/>
      <c r="F7557" s="81"/>
      <c r="G7557" s="81"/>
    </row>
    <row r="7558" spans="1:7">
      <c r="A7558" s="82"/>
      <c r="B7558" s="81"/>
      <c r="C7558" s="81"/>
      <c r="D7558" s="81"/>
      <c r="E7558" s="81"/>
      <c r="F7558" s="81"/>
      <c r="G7558" s="81"/>
    </row>
    <row r="7559" spans="1:7">
      <c r="A7559" s="82"/>
      <c r="B7559" s="81"/>
      <c r="C7559" s="81"/>
      <c r="D7559" s="81"/>
      <c r="E7559" s="81"/>
      <c r="F7559" s="81"/>
      <c r="G7559" s="81"/>
    </row>
    <row r="7560" spans="1:7">
      <c r="A7560" s="82"/>
      <c r="B7560" s="81"/>
      <c r="C7560" s="81"/>
      <c r="D7560" s="81"/>
      <c r="E7560" s="81"/>
      <c r="F7560" s="81"/>
      <c r="G7560" s="81"/>
    </row>
    <row r="7561" spans="1:7">
      <c r="A7561" s="82"/>
      <c r="B7561" s="81"/>
      <c r="C7561" s="81"/>
      <c r="D7561" s="81"/>
      <c r="E7561" s="81"/>
      <c r="F7561" s="81"/>
      <c r="G7561" s="81"/>
    </row>
    <row r="7562" spans="1:7">
      <c r="A7562" s="82"/>
      <c r="B7562" s="81"/>
      <c r="C7562" s="81"/>
      <c r="D7562" s="81"/>
      <c r="E7562" s="81"/>
      <c r="F7562" s="81"/>
      <c r="G7562" s="81"/>
    </row>
    <row r="7563" spans="1:7">
      <c r="A7563" s="82"/>
      <c r="B7563" s="81"/>
      <c r="C7563" s="81"/>
      <c r="D7563" s="81"/>
      <c r="E7563" s="81"/>
      <c r="F7563" s="81"/>
      <c r="G7563" s="81"/>
    </row>
    <row r="7564" spans="1:7">
      <c r="A7564" s="82"/>
      <c r="B7564" s="81"/>
      <c r="C7564" s="81"/>
      <c r="D7564" s="81"/>
      <c r="E7564" s="81"/>
      <c r="F7564" s="81"/>
      <c r="G7564" s="81"/>
    </row>
    <row r="7565" spans="1:7">
      <c r="A7565" s="82"/>
      <c r="B7565" s="81"/>
      <c r="C7565" s="81"/>
      <c r="D7565" s="81"/>
      <c r="E7565" s="81"/>
      <c r="F7565" s="81"/>
      <c r="G7565" s="81"/>
    </row>
    <row r="7566" spans="1:7">
      <c r="A7566" s="82"/>
      <c r="B7566" s="81"/>
      <c r="C7566" s="81"/>
      <c r="D7566" s="81"/>
      <c r="E7566" s="81"/>
      <c r="F7566" s="81"/>
      <c r="G7566" s="81"/>
    </row>
    <row r="7567" spans="1:7">
      <c r="A7567" s="82"/>
      <c r="B7567" s="81"/>
      <c r="C7567" s="81"/>
      <c r="D7567" s="81"/>
      <c r="E7567" s="81"/>
      <c r="F7567" s="81"/>
      <c r="G7567" s="81"/>
    </row>
    <row r="7568" spans="1:7">
      <c r="A7568" s="82"/>
      <c r="B7568" s="81"/>
      <c r="C7568" s="81"/>
      <c r="D7568" s="81"/>
      <c r="E7568" s="81"/>
      <c r="F7568" s="81"/>
      <c r="G7568" s="81"/>
    </row>
    <row r="7569" spans="1:7">
      <c r="A7569" s="82"/>
      <c r="B7569" s="81"/>
      <c r="C7569" s="81"/>
      <c r="D7569" s="81"/>
      <c r="E7569" s="81"/>
      <c r="F7569" s="81"/>
      <c r="G7569" s="81"/>
    </row>
    <row r="7570" spans="1:7">
      <c r="A7570" s="82"/>
      <c r="B7570" s="81"/>
      <c r="C7570" s="81"/>
      <c r="D7570" s="81"/>
      <c r="E7570" s="81"/>
      <c r="F7570" s="81"/>
      <c r="G7570" s="81"/>
    </row>
    <row r="7571" spans="1:7">
      <c r="A7571" s="82"/>
      <c r="B7571" s="81"/>
      <c r="C7571" s="81"/>
      <c r="D7571" s="81"/>
      <c r="E7571" s="81"/>
      <c r="F7571" s="81"/>
      <c r="G7571" s="81"/>
    </row>
    <row r="7572" spans="1:7">
      <c r="A7572" s="82"/>
      <c r="B7572" s="81"/>
      <c r="C7572" s="81"/>
      <c r="D7572" s="81"/>
      <c r="E7572" s="81"/>
      <c r="F7572" s="81"/>
      <c r="G7572" s="81"/>
    </row>
    <row r="7573" spans="1:7">
      <c r="A7573" s="82"/>
      <c r="B7573" s="81"/>
      <c r="C7573" s="81"/>
      <c r="D7573" s="81"/>
      <c r="E7573" s="81"/>
      <c r="F7573" s="81"/>
      <c r="G7573" s="81"/>
    </row>
    <row r="7574" spans="1:7">
      <c r="A7574" s="82"/>
      <c r="B7574" s="81"/>
      <c r="C7574" s="81"/>
      <c r="D7574" s="81"/>
      <c r="E7574" s="81"/>
      <c r="F7574" s="81"/>
      <c r="G7574" s="81"/>
    </row>
    <row r="7575" spans="1:7">
      <c r="A7575" s="82"/>
      <c r="B7575" s="81"/>
      <c r="C7575" s="81"/>
      <c r="D7575" s="81"/>
      <c r="E7575" s="81"/>
      <c r="F7575" s="81"/>
      <c r="G7575" s="81"/>
    </row>
    <row r="7576" spans="1:7">
      <c r="A7576" s="82"/>
      <c r="B7576" s="81"/>
      <c r="C7576" s="81"/>
      <c r="D7576" s="81"/>
      <c r="E7576" s="81"/>
      <c r="F7576" s="81"/>
      <c r="G7576" s="81"/>
    </row>
    <row r="7577" spans="1:7">
      <c r="A7577" s="82"/>
      <c r="B7577" s="81"/>
      <c r="C7577" s="81"/>
      <c r="D7577" s="81"/>
      <c r="E7577" s="81"/>
      <c r="F7577" s="81"/>
      <c r="G7577" s="81"/>
    </row>
    <row r="7578" spans="1:7">
      <c r="A7578" s="82"/>
      <c r="B7578" s="81"/>
      <c r="C7578" s="81"/>
      <c r="D7578" s="81"/>
      <c r="E7578" s="81"/>
      <c r="F7578" s="81"/>
      <c r="G7578" s="81"/>
    </row>
    <row r="7579" spans="1:7">
      <c r="A7579" s="82"/>
      <c r="B7579" s="81"/>
      <c r="C7579" s="81"/>
      <c r="D7579" s="81"/>
      <c r="E7579" s="81"/>
      <c r="F7579" s="81"/>
      <c r="G7579" s="81"/>
    </row>
    <row r="7580" spans="1:7">
      <c r="A7580" s="82"/>
      <c r="B7580" s="81"/>
      <c r="C7580" s="81"/>
      <c r="D7580" s="81"/>
      <c r="E7580" s="81"/>
      <c r="F7580" s="81"/>
      <c r="G7580" s="81"/>
    </row>
    <row r="7581" spans="1:7">
      <c r="A7581" s="82"/>
      <c r="B7581" s="81"/>
      <c r="C7581" s="81"/>
      <c r="D7581" s="81"/>
      <c r="E7581" s="81"/>
      <c r="F7581" s="81"/>
      <c r="G7581" s="81"/>
    </row>
    <row r="7582" spans="1:7">
      <c r="A7582" s="82"/>
      <c r="B7582" s="81"/>
      <c r="C7582" s="81"/>
      <c r="D7582" s="81"/>
      <c r="E7582" s="81"/>
      <c r="F7582" s="81"/>
      <c r="G7582" s="81"/>
    </row>
    <row r="7583" spans="1:7">
      <c r="A7583" s="82"/>
      <c r="B7583" s="81"/>
      <c r="C7583" s="81"/>
      <c r="D7583" s="81"/>
      <c r="E7583" s="81"/>
      <c r="F7583" s="81"/>
      <c r="G7583" s="81"/>
    </row>
    <row r="7584" spans="1:7">
      <c r="A7584" s="82"/>
      <c r="B7584" s="81"/>
      <c r="C7584" s="81"/>
      <c r="D7584" s="81"/>
      <c r="E7584" s="81"/>
      <c r="F7584" s="81"/>
      <c r="G7584" s="81"/>
    </row>
    <row r="7585" spans="1:7">
      <c r="A7585" s="82"/>
      <c r="B7585" s="81"/>
      <c r="C7585" s="81"/>
      <c r="D7585" s="81"/>
      <c r="E7585" s="81"/>
      <c r="F7585" s="81"/>
      <c r="G7585" s="81"/>
    </row>
    <row r="7586" spans="1:7">
      <c r="A7586" s="82"/>
      <c r="B7586" s="81"/>
      <c r="C7586" s="81"/>
      <c r="D7586" s="81"/>
      <c r="E7586" s="81"/>
      <c r="F7586" s="81"/>
      <c r="G7586" s="81"/>
    </row>
    <row r="7587" spans="1:7">
      <c r="A7587" s="82"/>
      <c r="B7587" s="81"/>
      <c r="C7587" s="81"/>
      <c r="D7587" s="81"/>
      <c r="E7587" s="81"/>
      <c r="F7587" s="81"/>
      <c r="G7587" s="81"/>
    </row>
    <row r="7588" spans="1:7">
      <c r="A7588" s="82"/>
      <c r="B7588" s="81"/>
      <c r="C7588" s="81"/>
      <c r="D7588" s="81"/>
      <c r="E7588" s="81"/>
      <c r="F7588" s="81"/>
      <c r="G7588" s="81"/>
    </row>
    <row r="7589" spans="1:7">
      <c r="A7589" s="82"/>
      <c r="B7589" s="81"/>
      <c r="C7589" s="81"/>
      <c r="D7589" s="81"/>
      <c r="E7589" s="81"/>
      <c r="F7589" s="81"/>
      <c r="G7589" s="81"/>
    </row>
    <row r="7590" spans="1:7">
      <c r="A7590" s="82"/>
      <c r="B7590" s="81"/>
      <c r="C7590" s="81"/>
      <c r="D7590" s="81"/>
      <c r="E7590" s="81"/>
      <c r="F7590" s="81"/>
      <c r="G7590" s="81"/>
    </row>
    <row r="7591" spans="1:7">
      <c r="A7591" s="82"/>
      <c r="B7591" s="81"/>
      <c r="C7591" s="81"/>
      <c r="D7591" s="81"/>
      <c r="E7591" s="81"/>
      <c r="F7591" s="81"/>
      <c r="G7591" s="81"/>
    </row>
    <row r="7592" spans="1:7">
      <c r="A7592" s="82"/>
      <c r="B7592" s="81"/>
      <c r="C7592" s="81"/>
      <c r="D7592" s="81"/>
      <c r="E7592" s="81"/>
      <c r="F7592" s="81"/>
      <c r="G7592" s="81"/>
    </row>
    <row r="7593" spans="1:7">
      <c r="A7593" s="82"/>
      <c r="B7593" s="81"/>
      <c r="C7593" s="81"/>
      <c r="D7593" s="81"/>
      <c r="E7593" s="81"/>
      <c r="F7593" s="81"/>
      <c r="G7593" s="81"/>
    </row>
    <row r="7594" spans="1:7">
      <c r="A7594" s="82"/>
      <c r="B7594" s="81"/>
      <c r="C7594" s="81"/>
      <c r="D7594" s="81"/>
      <c r="E7594" s="81"/>
      <c r="F7594" s="81"/>
      <c r="G7594" s="81"/>
    </row>
    <row r="7595" spans="1:7">
      <c r="A7595" s="82"/>
      <c r="B7595" s="81"/>
      <c r="C7595" s="81"/>
      <c r="D7595" s="81"/>
      <c r="E7595" s="81"/>
      <c r="F7595" s="81"/>
      <c r="G7595" s="81"/>
    </row>
    <row r="7596" spans="1:7">
      <c r="A7596" s="82"/>
      <c r="B7596" s="81"/>
      <c r="C7596" s="81"/>
      <c r="D7596" s="81"/>
      <c r="E7596" s="81"/>
      <c r="F7596" s="81"/>
      <c r="G7596" s="81"/>
    </row>
    <row r="7597" spans="1:7">
      <c r="A7597" s="82"/>
      <c r="B7597" s="81"/>
      <c r="C7597" s="81"/>
      <c r="D7597" s="81"/>
      <c r="E7597" s="81"/>
      <c r="F7597" s="81"/>
      <c r="G7597" s="81"/>
    </row>
    <row r="7598" spans="1:7">
      <c r="A7598" s="82"/>
      <c r="B7598" s="81"/>
      <c r="C7598" s="81"/>
      <c r="D7598" s="81"/>
      <c r="E7598" s="81"/>
      <c r="F7598" s="81"/>
      <c r="G7598" s="81"/>
    </row>
    <row r="7599" spans="1:7">
      <c r="A7599" s="82"/>
      <c r="B7599" s="81"/>
      <c r="C7599" s="81"/>
      <c r="D7599" s="81"/>
      <c r="E7599" s="81"/>
      <c r="F7599" s="81"/>
      <c r="G7599" s="81"/>
    </row>
    <row r="7600" spans="1:7">
      <c r="A7600" s="82"/>
      <c r="B7600" s="81"/>
      <c r="C7600" s="81"/>
      <c r="D7600" s="81"/>
      <c r="E7600" s="81"/>
      <c r="F7600" s="81"/>
      <c r="G7600" s="81"/>
    </row>
    <row r="7601" spans="1:7">
      <c r="A7601" s="82"/>
      <c r="B7601" s="81"/>
      <c r="C7601" s="81"/>
      <c r="D7601" s="81"/>
      <c r="E7601" s="81"/>
      <c r="F7601" s="81"/>
      <c r="G7601" s="81"/>
    </row>
    <row r="7602" spans="1:7">
      <c r="A7602" s="82"/>
      <c r="B7602" s="81"/>
      <c r="C7602" s="81"/>
      <c r="D7602" s="81"/>
      <c r="E7602" s="81"/>
      <c r="F7602" s="81"/>
      <c r="G7602" s="81"/>
    </row>
    <row r="7603" spans="1:7">
      <c r="A7603" s="82"/>
      <c r="B7603" s="81"/>
      <c r="C7603" s="81"/>
      <c r="D7603" s="81"/>
      <c r="E7603" s="81"/>
      <c r="F7603" s="81"/>
      <c r="G7603" s="81"/>
    </row>
    <row r="7604" spans="1:7">
      <c r="A7604" s="82"/>
      <c r="B7604" s="81"/>
      <c r="C7604" s="81"/>
      <c r="D7604" s="81"/>
      <c r="E7604" s="81"/>
      <c r="F7604" s="81"/>
      <c r="G7604" s="81"/>
    </row>
    <row r="7605" spans="1:7">
      <c r="A7605" s="82"/>
      <c r="B7605" s="81"/>
      <c r="C7605" s="81"/>
      <c r="D7605" s="81"/>
      <c r="E7605" s="81"/>
      <c r="F7605" s="81"/>
      <c r="G7605" s="81"/>
    </row>
    <row r="7606" spans="1:7">
      <c r="A7606" s="82"/>
      <c r="B7606" s="81"/>
      <c r="C7606" s="81"/>
      <c r="D7606" s="81"/>
      <c r="E7606" s="81"/>
      <c r="F7606" s="81"/>
      <c r="G7606" s="81"/>
    </row>
    <row r="7607" spans="1:7">
      <c r="A7607" s="82"/>
      <c r="B7607" s="81"/>
      <c r="C7607" s="81"/>
      <c r="D7607" s="81"/>
      <c r="E7607" s="81"/>
      <c r="F7607" s="81"/>
      <c r="G7607" s="81"/>
    </row>
    <row r="7608" spans="1:7">
      <c r="A7608" s="82"/>
      <c r="B7608" s="81"/>
      <c r="C7608" s="81"/>
      <c r="D7608" s="81"/>
      <c r="E7608" s="81"/>
      <c r="F7608" s="81"/>
      <c r="G7608" s="81"/>
    </row>
    <row r="7609" spans="1:7">
      <c r="A7609" s="82"/>
      <c r="B7609" s="81"/>
      <c r="C7609" s="81"/>
      <c r="D7609" s="81"/>
      <c r="E7609" s="81"/>
      <c r="F7609" s="81"/>
      <c r="G7609" s="81"/>
    </row>
    <row r="7610" spans="1:7">
      <c r="A7610" s="82"/>
      <c r="B7610" s="81"/>
      <c r="C7610" s="81"/>
      <c r="D7610" s="81"/>
      <c r="E7610" s="81"/>
      <c r="F7610" s="81"/>
      <c r="G7610" s="81"/>
    </row>
    <row r="7611" spans="1:7">
      <c r="A7611" s="82"/>
      <c r="B7611" s="81"/>
      <c r="C7611" s="81"/>
      <c r="D7611" s="81"/>
      <c r="E7611" s="81"/>
      <c r="F7611" s="81"/>
      <c r="G7611" s="81"/>
    </row>
    <row r="7612" spans="1:7">
      <c r="A7612" s="82"/>
      <c r="B7612" s="81"/>
      <c r="C7612" s="81"/>
      <c r="D7612" s="81"/>
      <c r="E7612" s="81"/>
      <c r="F7612" s="81"/>
      <c r="G7612" s="81"/>
    </row>
    <row r="7613" spans="1:7">
      <c r="A7613" s="82"/>
      <c r="B7613" s="81"/>
      <c r="C7613" s="81"/>
      <c r="D7613" s="81"/>
      <c r="E7613" s="81"/>
      <c r="F7613" s="81"/>
      <c r="G7613" s="81"/>
    </row>
    <row r="7614" spans="1:7">
      <c r="A7614" s="82"/>
      <c r="B7614" s="81"/>
      <c r="C7614" s="81"/>
      <c r="D7614" s="81"/>
      <c r="E7614" s="81"/>
      <c r="F7614" s="81"/>
      <c r="G7614" s="81"/>
    </row>
    <row r="7615" spans="1:7">
      <c r="A7615" s="82"/>
      <c r="B7615" s="81"/>
      <c r="C7615" s="81"/>
      <c r="D7615" s="81"/>
      <c r="E7615" s="81"/>
      <c r="F7615" s="81"/>
      <c r="G7615" s="81"/>
    </row>
    <row r="7616" spans="1:7">
      <c r="A7616" s="82"/>
      <c r="B7616" s="81"/>
      <c r="C7616" s="81"/>
      <c r="D7616" s="81"/>
      <c r="E7616" s="81"/>
      <c r="F7616" s="81"/>
      <c r="G7616" s="81"/>
    </row>
    <row r="7617" spans="1:7">
      <c r="A7617" s="82"/>
      <c r="B7617" s="81"/>
      <c r="C7617" s="81"/>
      <c r="D7617" s="81"/>
      <c r="E7617" s="81"/>
      <c r="F7617" s="81"/>
      <c r="G7617" s="81"/>
    </row>
    <row r="7618" spans="1:7">
      <c r="A7618" s="82"/>
      <c r="B7618" s="81"/>
      <c r="C7618" s="81"/>
      <c r="D7618" s="81"/>
      <c r="E7618" s="81"/>
      <c r="F7618" s="81"/>
      <c r="G7618" s="81"/>
    </row>
    <row r="7619" spans="1:7">
      <c r="A7619" s="82"/>
      <c r="B7619" s="81"/>
      <c r="C7619" s="81"/>
      <c r="D7619" s="81"/>
      <c r="E7619" s="81"/>
      <c r="F7619" s="81"/>
      <c r="G7619" s="81"/>
    </row>
    <row r="7620" spans="1:7">
      <c r="A7620" s="82"/>
      <c r="B7620" s="81"/>
      <c r="C7620" s="81"/>
      <c r="D7620" s="81"/>
      <c r="E7620" s="81"/>
      <c r="F7620" s="81"/>
      <c r="G7620" s="81"/>
    </row>
    <row r="7621" spans="1:7">
      <c r="A7621" s="82"/>
      <c r="B7621" s="81"/>
      <c r="C7621" s="81"/>
      <c r="D7621" s="81"/>
      <c r="E7621" s="81"/>
      <c r="F7621" s="81"/>
      <c r="G7621" s="81"/>
    </row>
    <row r="7622" spans="1:7">
      <c r="A7622" s="82"/>
      <c r="B7622" s="81"/>
      <c r="C7622" s="81"/>
      <c r="D7622" s="81"/>
      <c r="E7622" s="81"/>
      <c r="F7622" s="81"/>
      <c r="G7622" s="81"/>
    </row>
    <row r="7623" spans="1:7">
      <c r="A7623" s="82"/>
      <c r="B7623" s="81"/>
      <c r="C7623" s="81"/>
      <c r="D7623" s="81"/>
      <c r="E7623" s="81"/>
      <c r="F7623" s="81"/>
      <c r="G7623" s="81"/>
    </row>
    <row r="7624" spans="1:7">
      <c r="A7624" s="82"/>
      <c r="B7624" s="81"/>
      <c r="C7624" s="81"/>
      <c r="D7624" s="81"/>
      <c r="E7624" s="81"/>
      <c r="F7624" s="81"/>
      <c r="G7624" s="81"/>
    </row>
    <row r="7625" spans="1:7">
      <c r="A7625" s="82"/>
      <c r="B7625" s="81"/>
      <c r="C7625" s="81"/>
      <c r="D7625" s="81"/>
      <c r="E7625" s="81"/>
      <c r="F7625" s="81"/>
      <c r="G7625" s="81"/>
    </row>
    <row r="7626" spans="1:7">
      <c r="A7626" s="82"/>
      <c r="B7626" s="81"/>
      <c r="C7626" s="81"/>
      <c r="D7626" s="81"/>
      <c r="E7626" s="81"/>
      <c r="F7626" s="81"/>
      <c r="G7626" s="81"/>
    </row>
    <row r="7627" spans="1:7">
      <c r="A7627" s="82"/>
      <c r="B7627" s="81"/>
      <c r="C7627" s="81"/>
      <c r="D7627" s="81"/>
      <c r="E7627" s="81"/>
      <c r="F7627" s="81"/>
      <c r="G7627" s="81"/>
    </row>
    <row r="7628" spans="1:7">
      <c r="A7628" s="82"/>
      <c r="B7628" s="81"/>
      <c r="C7628" s="81"/>
      <c r="D7628" s="81"/>
      <c r="E7628" s="81"/>
      <c r="F7628" s="81"/>
      <c r="G7628" s="81"/>
    </row>
    <row r="7629" spans="1:7">
      <c r="A7629" s="82"/>
      <c r="B7629" s="81"/>
      <c r="C7629" s="81"/>
      <c r="D7629" s="81"/>
      <c r="E7629" s="81"/>
      <c r="F7629" s="81"/>
      <c r="G7629" s="81"/>
    </row>
    <row r="7630" spans="1:7">
      <c r="A7630" s="82"/>
      <c r="B7630" s="81"/>
      <c r="C7630" s="81"/>
      <c r="D7630" s="81"/>
      <c r="E7630" s="81"/>
      <c r="F7630" s="81"/>
      <c r="G7630" s="81"/>
    </row>
    <row r="7631" spans="1:7">
      <c r="A7631" s="82"/>
      <c r="B7631" s="81"/>
      <c r="C7631" s="81"/>
      <c r="D7631" s="81"/>
      <c r="E7631" s="81"/>
      <c r="F7631" s="81"/>
      <c r="G7631" s="81"/>
    </row>
    <row r="7632" spans="1:7">
      <c r="A7632" s="82"/>
      <c r="B7632" s="81"/>
      <c r="C7632" s="81"/>
      <c r="D7632" s="81"/>
      <c r="E7632" s="81"/>
      <c r="F7632" s="81"/>
      <c r="G7632" s="81"/>
    </row>
    <row r="7633" spans="1:7">
      <c r="A7633" s="82"/>
      <c r="B7633" s="81"/>
      <c r="C7633" s="81"/>
      <c r="D7633" s="81"/>
      <c r="E7633" s="81"/>
      <c r="F7633" s="81"/>
      <c r="G7633" s="81"/>
    </row>
    <row r="7634" spans="1:7">
      <c r="A7634" s="82"/>
      <c r="B7634" s="81"/>
      <c r="C7634" s="81"/>
      <c r="D7634" s="81"/>
      <c r="E7634" s="81"/>
      <c r="F7634" s="81"/>
      <c r="G7634" s="81"/>
    </row>
    <row r="7635" spans="1:7">
      <c r="A7635" s="82"/>
      <c r="B7635" s="81"/>
      <c r="C7635" s="81"/>
      <c r="D7635" s="81"/>
      <c r="E7635" s="81"/>
      <c r="F7635" s="81"/>
      <c r="G7635" s="81"/>
    </row>
    <row r="7636" spans="1:7">
      <c r="A7636" s="82"/>
      <c r="B7636" s="81"/>
      <c r="C7636" s="81"/>
      <c r="D7636" s="81"/>
      <c r="E7636" s="81"/>
      <c r="F7636" s="81"/>
      <c r="G7636" s="81"/>
    </row>
    <row r="7637" spans="1:7">
      <c r="A7637" s="82"/>
      <c r="B7637" s="81"/>
      <c r="C7637" s="81"/>
      <c r="D7637" s="81"/>
      <c r="E7637" s="81"/>
      <c r="F7637" s="81"/>
      <c r="G7637" s="81"/>
    </row>
    <row r="7638" spans="1:7">
      <c r="A7638" s="82"/>
      <c r="B7638" s="81"/>
      <c r="C7638" s="81"/>
      <c r="D7638" s="81"/>
      <c r="E7638" s="81"/>
      <c r="F7638" s="81"/>
      <c r="G7638" s="81"/>
    </row>
    <row r="7639" spans="1:7">
      <c r="A7639" s="82"/>
      <c r="B7639" s="81"/>
      <c r="C7639" s="81"/>
      <c r="D7639" s="81"/>
      <c r="E7639" s="81"/>
      <c r="F7639" s="81"/>
      <c r="G7639" s="81"/>
    </row>
    <row r="7640" spans="1:7">
      <c r="A7640" s="82"/>
      <c r="B7640" s="81"/>
      <c r="C7640" s="81"/>
      <c r="D7640" s="81"/>
      <c r="E7640" s="81"/>
      <c r="F7640" s="81"/>
      <c r="G7640" s="81"/>
    </row>
    <row r="7641" spans="1:7">
      <c r="A7641" s="82"/>
      <c r="B7641" s="81"/>
      <c r="C7641" s="81"/>
      <c r="D7641" s="81"/>
      <c r="E7641" s="81"/>
      <c r="F7641" s="81"/>
      <c r="G7641" s="81"/>
    </row>
    <row r="7642" spans="1:7">
      <c r="A7642" s="82"/>
      <c r="B7642" s="81"/>
      <c r="C7642" s="81"/>
      <c r="D7642" s="81"/>
      <c r="E7642" s="81"/>
      <c r="F7642" s="81"/>
      <c r="G7642" s="81"/>
    </row>
    <row r="7643" spans="1:7">
      <c r="A7643" s="82"/>
      <c r="B7643" s="81"/>
      <c r="C7643" s="81"/>
      <c r="D7643" s="81"/>
      <c r="E7643" s="81"/>
      <c r="F7643" s="81"/>
      <c r="G7643" s="81"/>
    </row>
    <row r="7644" spans="1:7">
      <c r="A7644" s="82"/>
      <c r="B7644" s="81"/>
      <c r="C7644" s="81"/>
      <c r="D7644" s="81"/>
      <c r="E7644" s="81"/>
      <c r="F7644" s="81"/>
      <c r="G7644" s="81"/>
    </row>
    <row r="7645" spans="1:7">
      <c r="A7645" s="82"/>
      <c r="B7645" s="81"/>
      <c r="C7645" s="81"/>
      <c r="D7645" s="81"/>
      <c r="E7645" s="81"/>
      <c r="F7645" s="81"/>
      <c r="G7645" s="81"/>
    </row>
    <row r="7646" spans="1:7">
      <c r="A7646" s="82"/>
      <c r="B7646" s="81"/>
      <c r="C7646" s="81"/>
      <c r="D7646" s="81"/>
      <c r="E7646" s="81"/>
      <c r="F7646" s="81"/>
      <c r="G7646" s="81"/>
    </row>
    <row r="7647" spans="1:7">
      <c r="A7647" s="82"/>
      <c r="B7647" s="81"/>
      <c r="C7647" s="81"/>
      <c r="D7647" s="81"/>
      <c r="E7647" s="81"/>
      <c r="F7647" s="81"/>
      <c r="G7647" s="81"/>
    </row>
    <row r="7648" spans="1:7">
      <c r="A7648" s="82"/>
      <c r="B7648" s="81"/>
      <c r="C7648" s="81"/>
      <c r="D7648" s="81"/>
      <c r="E7648" s="81"/>
      <c r="F7648" s="81"/>
      <c r="G7648" s="81"/>
    </row>
    <row r="7649" spans="1:7">
      <c r="A7649" s="82"/>
      <c r="B7649" s="81"/>
      <c r="C7649" s="81"/>
      <c r="D7649" s="81"/>
      <c r="E7649" s="81"/>
      <c r="F7649" s="81"/>
      <c r="G7649" s="81"/>
    </row>
    <row r="7650" spans="1:7">
      <c r="A7650" s="82"/>
      <c r="B7650" s="81"/>
      <c r="C7650" s="81"/>
      <c r="D7650" s="81"/>
      <c r="E7650" s="81"/>
      <c r="F7650" s="81"/>
      <c r="G7650" s="81"/>
    </row>
    <row r="7651" spans="1:7">
      <c r="A7651" s="82"/>
      <c r="B7651" s="81"/>
      <c r="C7651" s="81"/>
      <c r="D7651" s="81"/>
      <c r="E7651" s="81"/>
      <c r="F7651" s="81"/>
      <c r="G7651" s="81"/>
    </row>
    <row r="7652" spans="1:7">
      <c r="A7652" s="82"/>
      <c r="B7652" s="81"/>
      <c r="C7652" s="81"/>
      <c r="D7652" s="81"/>
      <c r="E7652" s="81"/>
      <c r="F7652" s="81"/>
      <c r="G7652" s="81"/>
    </row>
    <row r="7653" spans="1:7">
      <c r="A7653" s="82"/>
      <c r="B7653" s="81"/>
      <c r="C7653" s="81"/>
      <c r="D7653" s="81"/>
      <c r="E7653" s="81"/>
      <c r="F7653" s="81"/>
      <c r="G7653" s="81"/>
    </row>
    <row r="7654" spans="1:7">
      <c r="A7654" s="82"/>
      <c r="B7654" s="81"/>
      <c r="C7654" s="81"/>
      <c r="D7654" s="81"/>
      <c r="E7654" s="81"/>
      <c r="F7654" s="81"/>
      <c r="G7654" s="81"/>
    </row>
    <row r="7655" spans="1:7">
      <c r="A7655" s="82"/>
      <c r="B7655" s="81"/>
      <c r="C7655" s="81"/>
      <c r="D7655" s="81"/>
      <c r="E7655" s="81"/>
      <c r="F7655" s="81"/>
      <c r="G7655" s="81"/>
    </row>
    <row r="7656" spans="1:7">
      <c r="A7656" s="82"/>
      <c r="B7656" s="81"/>
      <c r="C7656" s="81"/>
      <c r="D7656" s="81"/>
      <c r="E7656" s="81"/>
      <c r="F7656" s="81"/>
      <c r="G7656" s="81"/>
    </row>
    <row r="7657" spans="1:7">
      <c r="A7657" s="16"/>
    </row>
    <row r="7658" spans="1:7">
      <c r="A7658" s="16"/>
    </row>
    <row r="7659" spans="1:7">
      <c r="A7659" s="16"/>
    </row>
    <row r="7660" spans="1:7">
      <c r="A7660" s="16"/>
    </row>
    <row r="7661" spans="1:7">
      <c r="A7661" s="16"/>
    </row>
    <row r="7662" spans="1:7">
      <c r="A7662" s="16"/>
    </row>
    <row r="7663" spans="1:7">
      <c r="A7663" s="16"/>
    </row>
    <row r="7664" spans="1:7">
      <c r="A7664" s="16"/>
    </row>
    <row r="7665" spans="1:1">
      <c r="A7665" s="16"/>
    </row>
    <row r="7666" spans="1:1">
      <c r="A7666" s="16"/>
    </row>
    <row r="7667" spans="1:1">
      <c r="A7667" s="16"/>
    </row>
    <row r="7668" spans="1:1">
      <c r="A7668" s="16"/>
    </row>
    <row r="7669" spans="1:1">
      <c r="A7669" s="16"/>
    </row>
    <row r="7670" spans="1:1">
      <c r="A7670" s="16"/>
    </row>
    <row r="7671" spans="1:1">
      <c r="A7671" s="16"/>
    </row>
    <row r="7672" spans="1:1">
      <c r="A7672" s="16"/>
    </row>
    <row r="7673" spans="1:1">
      <c r="A7673" s="16"/>
    </row>
    <row r="7674" spans="1:1">
      <c r="A7674" s="16"/>
    </row>
    <row r="7675" spans="1:1">
      <c r="A7675" s="16"/>
    </row>
    <row r="7676" spans="1:1">
      <c r="A7676" s="16"/>
    </row>
    <row r="7677" spans="1:1">
      <c r="A7677" s="16"/>
    </row>
    <row r="7678" spans="1:1">
      <c r="A7678" s="16"/>
    </row>
    <row r="7679" spans="1:1">
      <c r="A7679" s="16"/>
    </row>
    <row r="7680" spans="1:1">
      <c r="A7680" s="16"/>
    </row>
    <row r="7681" spans="1:1">
      <c r="A7681" s="16"/>
    </row>
    <row r="7682" spans="1:1">
      <c r="A7682" s="16"/>
    </row>
    <row r="7683" spans="1:1">
      <c r="A7683" s="16"/>
    </row>
    <row r="7684" spans="1:1">
      <c r="A7684" s="16"/>
    </row>
    <row r="7685" spans="1:1">
      <c r="A7685" s="16"/>
    </row>
    <row r="7686" spans="1:1">
      <c r="A7686" s="16"/>
    </row>
    <row r="7687" spans="1:1">
      <c r="A7687" s="16"/>
    </row>
    <row r="7688" spans="1:1">
      <c r="A7688" s="16"/>
    </row>
    <row r="7689" spans="1:1">
      <c r="A7689" s="16"/>
    </row>
    <row r="7690" spans="1:1">
      <c r="A7690" s="16"/>
    </row>
    <row r="7691" spans="1:1">
      <c r="A7691" s="16"/>
    </row>
    <row r="7692" spans="1:1">
      <c r="A7692" s="16"/>
    </row>
    <row r="7693" spans="1:1">
      <c r="A7693" s="16"/>
    </row>
    <row r="7694" spans="1:1">
      <c r="A7694" s="16"/>
    </row>
    <row r="7695" spans="1:1">
      <c r="A7695" s="16"/>
    </row>
    <row r="7696" spans="1:1">
      <c r="A7696" s="16"/>
    </row>
    <row r="7697" spans="1:1">
      <c r="A7697" s="16"/>
    </row>
    <row r="7698" spans="1:1">
      <c r="A7698" s="16"/>
    </row>
    <row r="7699" spans="1:1">
      <c r="A7699" s="16"/>
    </row>
    <row r="7700" spans="1:1">
      <c r="A7700" s="16"/>
    </row>
    <row r="7701" spans="1:1">
      <c r="A7701" s="16"/>
    </row>
    <row r="7702" spans="1:1">
      <c r="A7702" s="16"/>
    </row>
    <row r="7703" spans="1:1">
      <c r="A7703" s="16"/>
    </row>
    <row r="7704" spans="1:1">
      <c r="A7704" s="16"/>
    </row>
    <row r="7705" spans="1:1">
      <c r="A7705" s="16"/>
    </row>
    <row r="7706" spans="1:1">
      <c r="A7706" s="16"/>
    </row>
    <row r="7707" spans="1:1">
      <c r="A7707" s="16"/>
    </row>
    <row r="7708" spans="1:1">
      <c r="A7708" s="16"/>
    </row>
    <row r="7709" spans="1:1">
      <c r="A7709" s="16"/>
    </row>
    <row r="7710" spans="1:1">
      <c r="A7710" s="16"/>
    </row>
    <row r="7711" spans="1:1">
      <c r="A7711" s="16"/>
    </row>
    <row r="7712" spans="1:1">
      <c r="A7712" s="16"/>
    </row>
    <row r="7713" spans="1:1">
      <c r="A7713" s="16"/>
    </row>
    <row r="7714" spans="1:1">
      <c r="A7714" s="16"/>
    </row>
    <row r="7715" spans="1:1">
      <c r="A7715" s="16"/>
    </row>
    <row r="7716" spans="1:1">
      <c r="A7716" s="16"/>
    </row>
    <row r="7717" spans="1:1">
      <c r="A7717" s="16"/>
    </row>
    <row r="7718" spans="1:1">
      <c r="A7718" s="16"/>
    </row>
    <row r="7719" spans="1:1">
      <c r="A7719" s="16"/>
    </row>
    <row r="7720" spans="1:1">
      <c r="A7720" s="16"/>
    </row>
    <row r="7721" spans="1:1">
      <c r="A7721" s="16"/>
    </row>
    <row r="7722" spans="1:1">
      <c r="A7722" s="16"/>
    </row>
    <row r="7723" spans="1:1">
      <c r="A7723" s="16"/>
    </row>
    <row r="7724" spans="1:1">
      <c r="A7724" s="16"/>
    </row>
    <row r="7725" spans="1:1">
      <c r="A7725" s="16"/>
    </row>
    <row r="7726" spans="1:1">
      <c r="A7726" s="16"/>
    </row>
    <row r="7727" spans="1:1">
      <c r="A7727" s="16"/>
    </row>
    <row r="7728" spans="1:1">
      <c r="A7728" s="16"/>
    </row>
    <row r="7729" spans="1:1">
      <c r="A7729" s="16"/>
    </row>
    <row r="7730" spans="1:1">
      <c r="A7730" s="16"/>
    </row>
    <row r="7731" spans="1:1">
      <c r="A7731" s="16"/>
    </row>
    <row r="7732" spans="1:1">
      <c r="A7732" s="16"/>
    </row>
    <row r="7733" spans="1:1">
      <c r="A7733" s="16"/>
    </row>
    <row r="7734" spans="1:1">
      <c r="A7734" s="16"/>
    </row>
    <row r="7735" spans="1:1">
      <c r="A7735" s="16"/>
    </row>
    <row r="7736" spans="1:1">
      <c r="A7736" s="16"/>
    </row>
    <row r="7737" spans="1:1">
      <c r="A7737" s="16"/>
    </row>
    <row r="7738" spans="1:1">
      <c r="A7738" s="16"/>
    </row>
    <row r="7739" spans="1:1">
      <c r="A7739" s="16"/>
    </row>
    <row r="7740" spans="1:1">
      <c r="A7740" s="16"/>
    </row>
    <row r="7741" spans="1:1">
      <c r="A7741" s="16"/>
    </row>
    <row r="7742" spans="1:1">
      <c r="A7742" s="16"/>
    </row>
    <row r="7743" spans="1:1">
      <c r="A7743" s="16"/>
    </row>
    <row r="7744" spans="1:1">
      <c r="A7744" s="16"/>
    </row>
    <row r="7745" spans="1:1">
      <c r="A7745" s="16"/>
    </row>
    <row r="7746" spans="1:1">
      <c r="A7746" s="16"/>
    </row>
    <row r="7747" spans="1:1">
      <c r="A7747" s="16"/>
    </row>
    <row r="7748" spans="1:1">
      <c r="A7748" s="16"/>
    </row>
    <row r="7749" spans="1:1">
      <c r="A7749" s="16"/>
    </row>
    <row r="7750" spans="1:1">
      <c r="A7750" s="16"/>
    </row>
    <row r="7751" spans="1:1">
      <c r="A7751" s="16"/>
    </row>
    <row r="7752" spans="1:1">
      <c r="A7752" s="16"/>
    </row>
    <row r="7753" spans="1:1">
      <c r="A7753" s="16"/>
    </row>
    <row r="7754" spans="1:1">
      <c r="A7754" s="16"/>
    </row>
    <row r="7755" spans="1:1">
      <c r="A7755" s="16"/>
    </row>
    <row r="7756" spans="1:1">
      <c r="A7756" s="16"/>
    </row>
    <row r="7757" spans="1:1">
      <c r="A7757" s="16"/>
    </row>
    <row r="7758" spans="1:1">
      <c r="A7758" s="16"/>
    </row>
    <row r="7759" spans="1:1">
      <c r="A7759" s="16"/>
    </row>
    <row r="7760" spans="1:1">
      <c r="A7760" s="16"/>
    </row>
    <row r="7761" spans="1:7">
      <c r="A7761" s="16"/>
    </row>
    <row r="7762" spans="1:7">
      <c r="A7762" s="16"/>
    </row>
    <row r="7763" spans="1:7">
      <c r="A7763" s="16"/>
    </row>
    <row r="7764" spans="1:7">
      <c r="A7764" s="16"/>
    </row>
    <row r="7765" spans="1:7">
      <c r="A7765" s="16"/>
    </row>
    <row r="7766" spans="1:7">
      <c r="A7766" s="16"/>
    </row>
    <row r="7767" spans="1:7">
      <c r="A7767" s="88"/>
      <c r="B7767" s="87"/>
      <c r="C7767" s="87"/>
      <c r="D7767" s="87"/>
      <c r="E7767" s="87"/>
      <c r="F7767" s="87"/>
      <c r="G7767" s="87"/>
    </row>
    <row r="7768" spans="1:7">
      <c r="A7768" s="88"/>
      <c r="B7768" s="87"/>
      <c r="C7768" s="87"/>
      <c r="D7768" s="87"/>
      <c r="E7768" s="87"/>
      <c r="F7768" s="87"/>
      <c r="G7768" s="87"/>
    </row>
    <row r="7769" spans="1:7">
      <c r="A7769" s="88"/>
      <c r="B7769" s="87"/>
      <c r="C7769" s="87"/>
      <c r="D7769" s="87"/>
      <c r="E7769" s="87"/>
      <c r="F7769" s="87"/>
      <c r="G7769" s="87"/>
    </row>
    <row r="7770" spans="1:7">
      <c r="A7770" s="88"/>
      <c r="B7770" s="87"/>
      <c r="C7770" s="87"/>
      <c r="D7770" s="87"/>
      <c r="E7770" s="87"/>
      <c r="F7770" s="87"/>
      <c r="G7770" s="87"/>
    </row>
    <row r="7771" spans="1:7">
      <c r="A7771" s="88"/>
      <c r="B7771" s="87"/>
      <c r="C7771" s="87"/>
      <c r="D7771" s="87"/>
      <c r="E7771" s="87"/>
      <c r="F7771" s="87"/>
      <c r="G7771" s="87"/>
    </row>
    <row r="7772" spans="1:7">
      <c r="A7772" s="88"/>
      <c r="B7772" s="87"/>
      <c r="C7772" s="87"/>
      <c r="D7772" s="87"/>
      <c r="E7772" s="87"/>
      <c r="F7772" s="87"/>
      <c r="G7772" s="87"/>
    </row>
    <row r="7773" spans="1:7">
      <c r="A7773" s="88"/>
      <c r="B7773" s="87"/>
      <c r="C7773" s="87"/>
      <c r="D7773" s="87"/>
      <c r="E7773" s="87"/>
      <c r="F7773" s="87"/>
      <c r="G7773" s="87"/>
    </row>
    <row r="7774" spans="1:7">
      <c r="A7774" s="88"/>
      <c r="B7774" s="87"/>
      <c r="C7774" s="87"/>
      <c r="D7774" s="87"/>
      <c r="E7774" s="87"/>
      <c r="F7774" s="87"/>
      <c r="G7774" s="87"/>
    </row>
    <row r="7775" spans="1:7">
      <c r="A7775" s="88"/>
      <c r="B7775" s="87"/>
      <c r="C7775" s="87"/>
      <c r="D7775" s="87"/>
      <c r="E7775" s="87"/>
      <c r="F7775" s="87"/>
      <c r="G7775" s="87"/>
    </row>
    <row r="7776" spans="1:7">
      <c r="A7776" s="88"/>
      <c r="B7776" s="87"/>
      <c r="C7776" s="87"/>
      <c r="D7776" s="87"/>
      <c r="E7776" s="87"/>
      <c r="F7776" s="87"/>
      <c r="G7776" s="87"/>
    </row>
    <row r="7777" spans="1:7">
      <c r="A7777" s="88"/>
      <c r="B7777" s="87"/>
      <c r="C7777" s="87"/>
      <c r="D7777" s="87"/>
      <c r="E7777" s="87"/>
      <c r="F7777" s="87"/>
      <c r="G7777" s="87"/>
    </row>
    <row r="7778" spans="1:7">
      <c r="A7778" s="88"/>
      <c r="B7778" s="87"/>
      <c r="C7778" s="87"/>
      <c r="D7778" s="87"/>
      <c r="E7778" s="87"/>
      <c r="F7778" s="87"/>
      <c r="G7778" s="87"/>
    </row>
    <row r="7779" spans="1:7">
      <c r="A7779" s="88"/>
      <c r="B7779" s="87"/>
      <c r="C7779" s="87"/>
      <c r="D7779" s="87"/>
      <c r="E7779" s="87"/>
      <c r="F7779" s="87"/>
      <c r="G7779" s="87"/>
    </row>
    <row r="7780" spans="1:7">
      <c r="A7780" s="88"/>
      <c r="B7780" s="87"/>
      <c r="C7780" s="87"/>
      <c r="D7780" s="87"/>
      <c r="E7780" s="87"/>
      <c r="F7780" s="87"/>
      <c r="G7780" s="87"/>
    </row>
    <row r="7781" spans="1:7">
      <c r="A7781" s="88"/>
      <c r="B7781" s="87"/>
      <c r="C7781" s="87"/>
      <c r="D7781" s="87"/>
      <c r="E7781" s="87"/>
      <c r="F7781" s="87"/>
      <c r="G7781" s="87"/>
    </row>
    <row r="7782" spans="1:7">
      <c r="A7782" s="88"/>
      <c r="B7782" s="87"/>
      <c r="C7782" s="87"/>
      <c r="D7782" s="87"/>
      <c r="E7782" s="87"/>
      <c r="F7782" s="87"/>
      <c r="G7782" s="87"/>
    </row>
    <row r="7783" spans="1:7">
      <c r="A7783" s="88"/>
      <c r="B7783" s="87"/>
      <c r="C7783" s="87"/>
      <c r="D7783" s="87"/>
      <c r="E7783" s="87"/>
      <c r="F7783" s="87"/>
      <c r="G7783" s="87"/>
    </row>
    <row r="7784" spans="1:7">
      <c r="A7784" s="88"/>
      <c r="B7784" s="87"/>
      <c r="C7784" s="87"/>
      <c r="D7784" s="87"/>
      <c r="E7784" s="87"/>
      <c r="F7784" s="87"/>
      <c r="G7784" s="87"/>
    </row>
    <row r="7785" spans="1:7">
      <c r="A7785" s="88"/>
      <c r="B7785" s="87"/>
      <c r="C7785" s="87"/>
      <c r="D7785" s="87"/>
      <c r="E7785" s="87"/>
      <c r="F7785" s="87"/>
      <c r="G7785" s="87"/>
    </row>
    <row r="7786" spans="1:7">
      <c r="A7786" s="88"/>
      <c r="B7786" s="87"/>
      <c r="C7786" s="87"/>
      <c r="D7786" s="87"/>
      <c r="E7786" s="87"/>
      <c r="F7786" s="87"/>
      <c r="G7786" s="87"/>
    </row>
    <row r="7787" spans="1:7">
      <c r="A7787" s="88"/>
      <c r="B7787" s="87"/>
      <c r="C7787" s="87"/>
      <c r="D7787" s="87"/>
      <c r="E7787" s="87"/>
      <c r="F7787" s="87"/>
      <c r="G7787" s="87"/>
    </row>
    <row r="7788" spans="1:7">
      <c r="A7788" s="88"/>
      <c r="B7788" s="87"/>
      <c r="C7788" s="87"/>
      <c r="D7788" s="87"/>
      <c r="E7788" s="87"/>
      <c r="F7788" s="87"/>
      <c r="G7788" s="87"/>
    </row>
    <row r="7789" spans="1:7">
      <c r="A7789" s="88"/>
      <c r="B7789" s="87"/>
      <c r="C7789" s="87"/>
      <c r="D7789" s="87"/>
      <c r="E7789" s="87"/>
      <c r="F7789" s="87"/>
      <c r="G7789" s="87"/>
    </row>
    <row r="7790" spans="1:7">
      <c r="A7790" s="88"/>
      <c r="B7790" s="87"/>
      <c r="C7790" s="87"/>
      <c r="D7790" s="87"/>
      <c r="E7790" s="87"/>
      <c r="F7790" s="87"/>
      <c r="G7790" s="87"/>
    </row>
    <row r="7791" spans="1:7">
      <c r="A7791" s="88"/>
      <c r="B7791" s="87"/>
      <c r="C7791" s="87"/>
      <c r="D7791" s="87"/>
      <c r="E7791" s="87"/>
      <c r="F7791" s="87"/>
      <c r="G7791" s="87"/>
    </row>
    <row r="7792" spans="1:7">
      <c r="A7792" s="88"/>
      <c r="B7792" s="87"/>
      <c r="C7792" s="87"/>
      <c r="D7792" s="87"/>
      <c r="E7792" s="87"/>
      <c r="F7792" s="87"/>
      <c r="G7792" s="87"/>
    </row>
    <row r="7793" spans="1:7">
      <c r="A7793" s="88"/>
      <c r="B7793" s="87"/>
      <c r="C7793" s="87"/>
      <c r="D7793" s="87"/>
      <c r="E7793" s="87"/>
      <c r="F7793" s="87"/>
      <c r="G7793" s="87"/>
    </row>
    <row r="7794" spans="1:7">
      <c r="A7794" s="88"/>
      <c r="B7794" s="87"/>
      <c r="C7794" s="87"/>
      <c r="D7794" s="87"/>
      <c r="E7794" s="87"/>
      <c r="F7794" s="87"/>
      <c r="G7794" s="87"/>
    </row>
    <row r="7795" spans="1:7">
      <c r="A7795" s="88"/>
      <c r="B7795" s="87"/>
      <c r="C7795" s="87"/>
      <c r="D7795" s="87"/>
      <c r="E7795" s="87"/>
      <c r="F7795" s="87"/>
      <c r="G7795" s="87"/>
    </row>
    <row r="7796" spans="1:7">
      <c r="A7796" s="88"/>
      <c r="B7796" s="87"/>
      <c r="C7796" s="87"/>
      <c r="D7796" s="87"/>
      <c r="E7796" s="87"/>
      <c r="F7796" s="87"/>
      <c r="G7796" s="87"/>
    </row>
    <row r="7797" spans="1:7">
      <c r="A7797" s="88"/>
      <c r="B7797" s="87"/>
      <c r="C7797" s="87"/>
      <c r="D7797" s="87"/>
      <c r="E7797" s="87"/>
      <c r="F7797" s="87"/>
      <c r="G7797" s="87"/>
    </row>
    <row r="7798" spans="1:7">
      <c r="A7798" s="88"/>
      <c r="B7798" s="87"/>
      <c r="C7798" s="87"/>
      <c r="D7798" s="87"/>
      <c r="E7798" s="87"/>
      <c r="F7798" s="87"/>
      <c r="G7798" s="87"/>
    </row>
    <row r="7799" spans="1:7">
      <c r="A7799" s="88"/>
      <c r="B7799" s="87"/>
      <c r="C7799" s="87"/>
      <c r="D7799" s="87"/>
      <c r="E7799" s="87"/>
      <c r="F7799" s="87"/>
      <c r="G7799" s="87"/>
    </row>
    <row r="7800" spans="1:7">
      <c r="A7800" s="88"/>
      <c r="B7800" s="87"/>
      <c r="C7800" s="87"/>
      <c r="D7800" s="87"/>
      <c r="E7800" s="87"/>
      <c r="F7800" s="87"/>
      <c r="G7800" s="87"/>
    </row>
    <row r="7801" spans="1:7">
      <c r="A7801" s="88"/>
      <c r="B7801" s="87"/>
      <c r="C7801" s="87"/>
      <c r="D7801" s="87"/>
      <c r="E7801" s="87"/>
      <c r="F7801" s="87"/>
      <c r="G7801" s="87"/>
    </row>
    <row r="7802" spans="1:7">
      <c r="A7802" s="88"/>
      <c r="B7802" s="87"/>
      <c r="C7802" s="87"/>
      <c r="D7802" s="87"/>
      <c r="E7802" s="87"/>
      <c r="F7802" s="87"/>
      <c r="G7802" s="87"/>
    </row>
    <row r="7803" spans="1:7">
      <c r="A7803" s="92"/>
      <c r="B7803" s="91"/>
      <c r="C7803" s="91"/>
      <c r="D7803" s="91"/>
      <c r="E7803" s="91"/>
      <c r="F7803" s="91"/>
      <c r="G7803" s="91"/>
    </row>
    <row r="7804" spans="1:7">
      <c r="A7804" s="92"/>
      <c r="B7804" s="91"/>
      <c r="C7804" s="91"/>
      <c r="D7804" s="91"/>
      <c r="E7804" s="91"/>
      <c r="F7804" s="91"/>
      <c r="G7804" s="91"/>
    </row>
    <row r="7805" spans="1:7">
      <c r="A7805" s="92"/>
      <c r="B7805" s="91"/>
      <c r="C7805" s="91"/>
      <c r="D7805" s="91"/>
      <c r="E7805" s="91"/>
      <c r="F7805" s="91"/>
      <c r="G7805" s="91"/>
    </row>
    <row r="7806" spans="1:7">
      <c r="A7806" s="92"/>
      <c r="B7806" s="91"/>
      <c r="C7806" s="91"/>
      <c r="D7806" s="91"/>
      <c r="E7806" s="91"/>
      <c r="F7806" s="91"/>
      <c r="G7806" s="91"/>
    </row>
    <row r="7807" spans="1:7">
      <c r="A7807" s="92"/>
      <c r="B7807" s="91"/>
      <c r="C7807" s="91"/>
      <c r="D7807" s="91"/>
      <c r="E7807" s="91"/>
      <c r="F7807" s="91"/>
      <c r="G7807" s="91"/>
    </row>
    <row r="7808" spans="1:7">
      <c r="A7808" s="92"/>
      <c r="B7808" s="91"/>
      <c r="C7808" s="91"/>
      <c r="D7808" s="91"/>
      <c r="E7808" s="91"/>
      <c r="F7808" s="91"/>
      <c r="G7808" s="91"/>
    </row>
    <row r="7809" spans="1:7">
      <c r="A7809" s="92"/>
      <c r="B7809" s="91"/>
      <c r="C7809" s="91"/>
      <c r="D7809" s="91"/>
      <c r="E7809" s="91"/>
      <c r="F7809" s="91"/>
      <c r="G7809" s="91"/>
    </row>
    <row r="7810" spans="1:7">
      <c r="A7810" s="92"/>
      <c r="B7810" s="91"/>
      <c r="C7810" s="91"/>
      <c r="D7810" s="91"/>
      <c r="E7810" s="91"/>
      <c r="F7810" s="91"/>
      <c r="G7810" s="91"/>
    </row>
    <row r="7811" spans="1:7">
      <c r="A7811" s="92"/>
      <c r="B7811" s="91"/>
      <c r="C7811" s="91"/>
      <c r="D7811" s="91"/>
      <c r="E7811" s="91"/>
      <c r="F7811" s="91"/>
      <c r="G7811" s="91"/>
    </row>
    <row r="7812" spans="1:7">
      <c r="A7812" s="92"/>
      <c r="B7812" s="91"/>
      <c r="C7812" s="91"/>
      <c r="D7812" s="91"/>
      <c r="E7812" s="91"/>
      <c r="F7812" s="91"/>
      <c r="G7812" s="91"/>
    </row>
    <row r="7813" spans="1:7">
      <c r="A7813" s="94"/>
      <c r="B7813" s="93"/>
      <c r="C7813" s="93"/>
      <c r="D7813" s="93"/>
      <c r="E7813" s="93"/>
      <c r="F7813" s="93"/>
      <c r="G7813" s="93"/>
    </row>
    <row r="7814" spans="1:7">
      <c r="A7814" s="94"/>
      <c r="B7814" s="93"/>
      <c r="C7814" s="93"/>
      <c r="D7814" s="93"/>
      <c r="E7814" s="93"/>
      <c r="F7814" s="93"/>
      <c r="G7814" s="93"/>
    </row>
    <row r="7815" spans="1:7">
      <c r="A7815" s="94"/>
      <c r="B7815" s="93"/>
      <c r="C7815" s="93"/>
      <c r="D7815" s="93"/>
      <c r="E7815" s="93"/>
      <c r="F7815" s="93"/>
      <c r="G7815" s="93"/>
    </row>
    <row r="7816" spans="1:7">
      <c r="A7816" s="94"/>
      <c r="B7816" s="93"/>
      <c r="C7816" s="93"/>
      <c r="D7816" s="93"/>
      <c r="E7816" s="93"/>
      <c r="F7816" s="93"/>
      <c r="G7816" s="93"/>
    </row>
    <row r="7817" spans="1:7">
      <c r="A7817" s="94"/>
      <c r="B7817" s="93"/>
      <c r="C7817" s="93"/>
      <c r="D7817" s="93"/>
      <c r="E7817" s="93"/>
      <c r="F7817" s="93"/>
      <c r="G7817" s="93"/>
    </row>
    <row r="7818" spans="1:7">
      <c r="A7818" s="94"/>
      <c r="B7818" s="93"/>
      <c r="C7818" s="93"/>
      <c r="D7818" s="93"/>
      <c r="E7818" s="93"/>
      <c r="F7818" s="93"/>
      <c r="G7818" s="93"/>
    </row>
    <row r="7819" spans="1:7">
      <c r="A7819" s="94"/>
      <c r="B7819" s="93"/>
      <c r="C7819" s="93"/>
      <c r="D7819" s="93"/>
      <c r="E7819" s="93"/>
      <c r="F7819" s="93"/>
      <c r="G7819" s="93"/>
    </row>
    <row r="7820" spans="1:7">
      <c r="A7820" s="94"/>
      <c r="B7820" s="93"/>
      <c r="C7820" s="93"/>
      <c r="D7820" s="93"/>
      <c r="E7820" s="93"/>
      <c r="F7820" s="93"/>
      <c r="G7820" s="93"/>
    </row>
    <row r="7821" spans="1:7">
      <c r="A7821" s="94"/>
      <c r="B7821" s="93"/>
      <c r="C7821" s="93"/>
      <c r="D7821" s="93"/>
      <c r="E7821" s="93"/>
      <c r="F7821" s="93"/>
      <c r="G7821" s="93"/>
    </row>
    <row r="7822" spans="1:7">
      <c r="A7822" s="94"/>
      <c r="B7822" s="93"/>
      <c r="C7822" s="93"/>
      <c r="D7822" s="93"/>
      <c r="E7822" s="93"/>
      <c r="F7822" s="93"/>
      <c r="G7822" s="93"/>
    </row>
    <row r="7823" spans="1:7">
      <c r="A7823" s="94"/>
      <c r="B7823" s="93"/>
      <c r="C7823" s="93"/>
      <c r="D7823" s="93"/>
      <c r="E7823" s="93"/>
      <c r="F7823" s="93"/>
      <c r="G7823" s="93"/>
    </row>
    <row r="7824" spans="1:7">
      <c r="A7824" s="94"/>
      <c r="B7824" s="93"/>
      <c r="C7824" s="93"/>
      <c r="D7824" s="93"/>
      <c r="E7824" s="93"/>
      <c r="F7824" s="93"/>
      <c r="G7824" s="93"/>
    </row>
    <row r="7825" spans="1:7">
      <c r="A7825" s="94"/>
      <c r="B7825" s="93"/>
      <c r="C7825" s="93"/>
      <c r="D7825" s="93"/>
      <c r="E7825" s="93"/>
      <c r="F7825" s="93"/>
      <c r="G7825" s="93"/>
    </row>
    <row r="7826" spans="1:7">
      <c r="A7826" s="94"/>
      <c r="B7826" s="93"/>
      <c r="C7826" s="93"/>
      <c r="D7826" s="93"/>
      <c r="E7826" s="93"/>
      <c r="F7826" s="93"/>
      <c r="G7826" s="93"/>
    </row>
    <row r="7827" spans="1:7">
      <c r="A7827" s="94"/>
      <c r="B7827" s="93"/>
      <c r="C7827" s="93"/>
      <c r="D7827" s="93"/>
      <c r="E7827" s="93"/>
      <c r="F7827" s="93"/>
      <c r="G7827" s="93"/>
    </row>
    <row r="7828" spans="1:7">
      <c r="A7828" s="94"/>
      <c r="B7828" s="93"/>
      <c r="C7828" s="93"/>
      <c r="D7828" s="93"/>
      <c r="E7828" s="93"/>
      <c r="F7828" s="93"/>
      <c r="G7828" s="93"/>
    </row>
    <row r="7829" spans="1:7">
      <c r="A7829" s="94"/>
      <c r="B7829" s="93"/>
      <c r="C7829" s="93"/>
      <c r="D7829" s="93"/>
      <c r="E7829" s="93"/>
      <c r="F7829" s="93"/>
      <c r="G7829" s="93"/>
    </row>
    <row r="7830" spans="1:7">
      <c r="A7830" s="94"/>
      <c r="B7830" s="93"/>
      <c r="C7830" s="93"/>
      <c r="D7830" s="93"/>
      <c r="E7830" s="93"/>
      <c r="F7830" s="93"/>
      <c r="G7830" s="93"/>
    </row>
    <row r="7831" spans="1:7">
      <c r="A7831" s="94"/>
      <c r="B7831" s="93"/>
      <c r="C7831" s="93"/>
      <c r="D7831" s="93"/>
      <c r="E7831" s="93"/>
      <c r="F7831" s="93"/>
      <c r="G7831" s="93"/>
    </row>
    <row r="7832" spans="1:7">
      <c r="A7832" s="94"/>
      <c r="B7832" s="93"/>
      <c r="C7832" s="93"/>
      <c r="D7832" s="93"/>
      <c r="E7832" s="93"/>
      <c r="F7832" s="93"/>
      <c r="G7832" s="93"/>
    </row>
    <row r="7833" spans="1:7">
      <c r="A7833" s="94"/>
      <c r="B7833" s="93"/>
      <c r="C7833" s="93"/>
      <c r="D7833" s="93"/>
      <c r="E7833" s="93"/>
      <c r="F7833" s="93"/>
      <c r="G7833" s="93"/>
    </row>
    <row r="7834" spans="1:7">
      <c r="A7834" s="94"/>
      <c r="B7834" s="93"/>
      <c r="C7834" s="93"/>
      <c r="D7834" s="93"/>
      <c r="E7834" s="93"/>
      <c r="F7834" s="93"/>
      <c r="G7834" s="93"/>
    </row>
    <row r="7835" spans="1:7">
      <c r="A7835" s="94"/>
      <c r="B7835" s="93"/>
      <c r="C7835" s="93"/>
      <c r="D7835" s="93"/>
      <c r="E7835" s="93"/>
      <c r="F7835" s="93"/>
      <c r="G7835" s="93"/>
    </row>
    <row r="7836" spans="1:7">
      <c r="A7836" s="94"/>
      <c r="B7836" s="93"/>
      <c r="C7836" s="93"/>
      <c r="D7836" s="93"/>
      <c r="E7836" s="93"/>
      <c r="F7836" s="93"/>
      <c r="G7836" s="93"/>
    </row>
    <row r="7837" spans="1:7">
      <c r="A7837" s="94"/>
      <c r="B7837" s="93"/>
      <c r="C7837" s="93"/>
      <c r="D7837" s="93"/>
      <c r="E7837" s="93"/>
      <c r="F7837" s="93"/>
      <c r="G7837" s="93"/>
    </row>
    <row r="7838" spans="1:7">
      <c r="A7838" s="94"/>
      <c r="B7838" s="93"/>
      <c r="C7838" s="93"/>
      <c r="D7838" s="93"/>
      <c r="E7838" s="93"/>
      <c r="F7838" s="93"/>
      <c r="G7838" s="93"/>
    </row>
    <row r="7839" spans="1:7">
      <c r="A7839" s="94"/>
      <c r="B7839" s="93"/>
      <c r="C7839" s="93"/>
      <c r="D7839" s="93"/>
      <c r="E7839" s="93"/>
      <c r="F7839" s="93"/>
      <c r="G7839" s="93"/>
    </row>
    <row r="7840" spans="1:7">
      <c r="A7840" s="94"/>
      <c r="B7840" s="93"/>
      <c r="C7840" s="93"/>
      <c r="D7840" s="93"/>
      <c r="E7840" s="93"/>
      <c r="F7840" s="93"/>
      <c r="G7840" s="93"/>
    </row>
    <row r="7841" spans="1:7">
      <c r="A7841" s="94"/>
      <c r="B7841" s="93"/>
      <c r="C7841" s="93"/>
      <c r="D7841" s="93"/>
      <c r="E7841" s="93"/>
      <c r="F7841" s="93"/>
      <c r="G7841" s="93"/>
    </row>
    <row r="7842" spans="1:7">
      <c r="A7842" s="94"/>
      <c r="B7842" s="93"/>
      <c r="C7842" s="93"/>
      <c r="D7842" s="93"/>
      <c r="E7842" s="93"/>
      <c r="F7842" s="93"/>
      <c r="G7842" s="93"/>
    </row>
    <row r="7843" spans="1:7">
      <c r="A7843" s="94"/>
      <c r="B7843" s="93"/>
      <c r="C7843" s="93"/>
      <c r="D7843" s="93"/>
      <c r="E7843" s="93"/>
      <c r="F7843" s="93"/>
      <c r="G7843" s="93"/>
    </row>
    <row r="7844" spans="1:7">
      <c r="A7844" s="94"/>
      <c r="B7844" s="93"/>
      <c r="C7844" s="93"/>
      <c r="D7844" s="93"/>
      <c r="E7844" s="93"/>
      <c r="F7844" s="93"/>
      <c r="G7844" s="93"/>
    </row>
    <row r="7845" spans="1:7">
      <c r="A7845" s="94"/>
      <c r="B7845" s="93"/>
      <c r="C7845" s="93"/>
      <c r="D7845" s="93"/>
      <c r="E7845" s="93"/>
      <c r="F7845" s="93"/>
      <c r="G7845" s="93"/>
    </row>
    <row r="7846" spans="1:7">
      <c r="A7846" s="94"/>
      <c r="B7846" s="93"/>
      <c r="C7846" s="93"/>
      <c r="D7846" s="93"/>
      <c r="E7846" s="93"/>
      <c r="F7846" s="93"/>
      <c r="G7846" s="93"/>
    </row>
    <row r="7847" spans="1:7">
      <c r="A7847" s="94"/>
      <c r="B7847" s="93"/>
      <c r="C7847" s="93"/>
      <c r="D7847" s="93"/>
      <c r="E7847" s="93"/>
      <c r="F7847" s="93"/>
      <c r="G7847" s="93"/>
    </row>
    <row r="7848" spans="1:7">
      <c r="A7848" s="94"/>
      <c r="B7848" s="93"/>
      <c r="C7848" s="93"/>
      <c r="D7848" s="93"/>
      <c r="E7848" s="93"/>
      <c r="F7848" s="93"/>
      <c r="G7848" s="93"/>
    </row>
    <row r="7849" spans="1:7">
      <c r="A7849" s="94"/>
      <c r="B7849" s="93"/>
      <c r="C7849" s="93"/>
      <c r="D7849" s="93"/>
      <c r="E7849" s="93"/>
      <c r="F7849" s="93"/>
      <c r="G7849" s="93"/>
    </row>
    <row r="7850" spans="1:7">
      <c r="A7850" s="94"/>
      <c r="B7850" s="93"/>
      <c r="C7850" s="93"/>
      <c r="D7850" s="93"/>
      <c r="E7850" s="93"/>
      <c r="F7850" s="93"/>
      <c r="G7850" s="93"/>
    </row>
    <row r="7851" spans="1:7">
      <c r="A7851" s="94"/>
      <c r="B7851" s="93"/>
      <c r="C7851" s="93"/>
      <c r="D7851" s="93"/>
      <c r="E7851" s="93"/>
      <c r="F7851" s="93"/>
      <c r="G7851" s="93"/>
    </row>
    <row r="7852" spans="1:7">
      <c r="A7852" s="94"/>
      <c r="B7852" s="93"/>
      <c r="C7852" s="93"/>
      <c r="D7852" s="93"/>
      <c r="E7852" s="93"/>
      <c r="F7852" s="93"/>
      <c r="G7852" s="93"/>
    </row>
    <row r="7853" spans="1:7">
      <c r="A7853" s="94"/>
      <c r="B7853" s="93"/>
      <c r="C7853" s="93"/>
      <c r="D7853" s="93"/>
      <c r="E7853" s="93"/>
      <c r="F7853" s="93"/>
      <c r="G7853" s="93"/>
    </row>
    <row r="7854" spans="1:7">
      <c r="A7854" s="94"/>
      <c r="B7854" s="93"/>
      <c r="C7854" s="93"/>
      <c r="D7854" s="93"/>
      <c r="E7854" s="93"/>
      <c r="F7854" s="93"/>
      <c r="G7854" s="93"/>
    </row>
    <row r="7855" spans="1:7">
      <c r="A7855" s="94"/>
      <c r="B7855" s="93"/>
      <c r="C7855" s="93"/>
      <c r="D7855" s="93"/>
      <c r="E7855" s="93"/>
      <c r="F7855" s="93"/>
      <c r="G7855" s="93"/>
    </row>
    <row r="7856" spans="1:7">
      <c r="A7856" s="94"/>
      <c r="B7856" s="93"/>
      <c r="C7856" s="93"/>
      <c r="D7856" s="93"/>
      <c r="E7856" s="93"/>
      <c r="F7856" s="93"/>
      <c r="G7856" s="93"/>
    </row>
    <row r="7857" spans="1:7">
      <c r="A7857" s="94"/>
      <c r="B7857" s="93"/>
      <c r="C7857" s="93"/>
      <c r="D7857" s="93"/>
      <c r="E7857" s="93"/>
      <c r="F7857" s="93"/>
      <c r="G7857" s="93"/>
    </row>
    <row r="7858" spans="1:7">
      <c r="A7858" s="94"/>
      <c r="B7858" s="93"/>
      <c r="C7858" s="93"/>
      <c r="D7858" s="93"/>
      <c r="E7858" s="93"/>
      <c r="F7858" s="93"/>
      <c r="G7858" s="93"/>
    </row>
    <row r="7859" spans="1:7">
      <c r="A7859" s="94"/>
      <c r="B7859" s="93"/>
      <c r="C7859" s="93"/>
      <c r="D7859" s="93"/>
      <c r="E7859" s="93"/>
      <c r="F7859" s="93"/>
      <c r="G7859" s="93"/>
    </row>
    <row r="7860" spans="1:7">
      <c r="A7860" s="94"/>
      <c r="B7860" s="93"/>
      <c r="C7860" s="93"/>
      <c r="D7860" s="93"/>
      <c r="E7860" s="93"/>
      <c r="F7860" s="93"/>
      <c r="G7860" s="93"/>
    </row>
    <row r="7861" spans="1:7">
      <c r="A7861" s="94"/>
      <c r="B7861" s="93"/>
      <c r="C7861" s="93"/>
      <c r="D7861" s="93"/>
      <c r="E7861" s="93"/>
      <c r="F7861" s="93"/>
      <c r="G7861" s="93"/>
    </row>
    <row r="7862" spans="1:7">
      <c r="A7862" s="94"/>
      <c r="B7862" s="93"/>
      <c r="C7862" s="93"/>
      <c r="D7862" s="93"/>
      <c r="E7862" s="93"/>
      <c r="F7862" s="93"/>
      <c r="G7862" s="93"/>
    </row>
    <row r="7863" spans="1:7">
      <c r="A7863" s="94"/>
      <c r="B7863" s="93"/>
      <c r="C7863" s="93"/>
      <c r="D7863" s="93"/>
      <c r="E7863" s="93"/>
      <c r="F7863" s="93"/>
      <c r="G7863" s="93"/>
    </row>
    <row r="7864" spans="1:7">
      <c r="A7864" s="94"/>
      <c r="B7864" s="93"/>
      <c r="C7864" s="93"/>
      <c r="D7864" s="93"/>
      <c r="E7864" s="93"/>
      <c r="F7864" s="93"/>
      <c r="G7864" s="93"/>
    </row>
    <row r="7865" spans="1:7">
      <c r="A7865" s="94"/>
      <c r="B7865" s="93"/>
      <c r="C7865" s="93"/>
      <c r="D7865" s="93"/>
      <c r="E7865" s="93"/>
      <c r="F7865" s="93"/>
      <c r="G7865" s="93"/>
    </row>
    <row r="7866" spans="1:7">
      <c r="A7866" s="94"/>
      <c r="B7866" s="93"/>
      <c r="C7866" s="93"/>
      <c r="D7866" s="93"/>
      <c r="E7866" s="93"/>
      <c r="F7866" s="93"/>
      <c r="G7866" s="93"/>
    </row>
    <row r="7867" spans="1:7">
      <c r="A7867" s="94"/>
      <c r="B7867" s="93"/>
      <c r="C7867" s="93"/>
      <c r="D7867" s="93"/>
      <c r="E7867" s="93"/>
      <c r="F7867" s="93"/>
      <c r="G7867" s="93"/>
    </row>
    <row r="7868" spans="1:7">
      <c r="A7868" s="94"/>
      <c r="B7868" s="93"/>
      <c r="C7868" s="93"/>
      <c r="D7868" s="93"/>
      <c r="E7868" s="93"/>
      <c r="F7868" s="93"/>
      <c r="G7868" s="93"/>
    </row>
    <row r="7869" spans="1:7">
      <c r="A7869" s="94"/>
      <c r="B7869" s="93"/>
      <c r="C7869" s="93"/>
      <c r="D7869" s="93"/>
      <c r="E7869" s="93"/>
      <c r="F7869" s="93"/>
      <c r="G7869" s="93"/>
    </row>
    <row r="7870" spans="1:7">
      <c r="A7870" s="94"/>
      <c r="B7870" s="93"/>
      <c r="C7870" s="93"/>
      <c r="D7870" s="93"/>
      <c r="E7870" s="93"/>
      <c r="F7870" s="93"/>
      <c r="G7870" s="93"/>
    </row>
    <row r="7871" spans="1:7">
      <c r="A7871" s="94"/>
      <c r="B7871" s="93"/>
      <c r="C7871" s="93"/>
      <c r="D7871" s="93"/>
      <c r="E7871" s="93"/>
      <c r="F7871" s="93"/>
      <c r="G7871" s="93"/>
    </row>
    <row r="7872" spans="1:7">
      <c r="A7872" s="94"/>
      <c r="B7872" s="93"/>
      <c r="C7872" s="93"/>
      <c r="D7872" s="93"/>
      <c r="E7872" s="93"/>
      <c r="F7872" s="93"/>
      <c r="G7872" s="93"/>
    </row>
    <row r="7873" spans="1:7">
      <c r="A7873" s="94"/>
      <c r="B7873" s="93"/>
      <c r="C7873" s="93"/>
      <c r="D7873" s="93"/>
      <c r="E7873" s="93"/>
      <c r="F7873" s="93"/>
      <c r="G7873" s="93"/>
    </row>
    <row r="7874" spans="1:7">
      <c r="A7874" s="94"/>
      <c r="B7874" s="93"/>
      <c r="C7874" s="93"/>
      <c r="D7874" s="93"/>
      <c r="E7874" s="93"/>
      <c r="F7874" s="93"/>
      <c r="G7874" s="93"/>
    </row>
    <row r="7875" spans="1:7">
      <c r="A7875" s="94"/>
      <c r="B7875" s="93"/>
      <c r="C7875" s="93"/>
      <c r="D7875" s="93"/>
      <c r="E7875" s="93"/>
      <c r="F7875" s="93"/>
      <c r="G7875" s="93"/>
    </row>
    <row r="7876" spans="1:7">
      <c r="A7876" s="94"/>
      <c r="B7876" s="93"/>
      <c r="C7876" s="93"/>
      <c r="D7876" s="93"/>
      <c r="E7876" s="93"/>
      <c r="F7876" s="93"/>
      <c r="G7876" s="93"/>
    </row>
    <row r="7877" spans="1:7">
      <c r="A7877" s="94"/>
      <c r="B7877" s="93"/>
      <c r="C7877" s="93"/>
      <c r="D7877" s="93"/>
      <c r="E7877" s="93"/>
      <c r="F7877" s="93"/>
      <c r="G7877" s="93"/>
    </row>
    <row r="7878" spans="1:7">
      <c r="A7878" s="94"/>
      <c r="B7878" s="93"/>
      <c r="C7878" s="93"/>
      <c r="D7878" s="93"/>
      <c r="E7878" s="93"/>
      <c r="F7878" s="93"/>
      <c r="G7878" s="93"/>
    </row>
    <row r="7879" spans="1:7">
      <c r="A7879" s="94"/>
      <c r="B7879" s="93"/>
      <c r="C7879" s="93"/>
      <c r="D7879" s="93"/>
      <c r="E7879" s="93"/>
      <c r="F7879" s="93"/>
      <c r="G7879" s="93"/>
    </row>
    <row r="7880" spans="1:7">
      <c r="A7880" s="94"/>
      <c r="B7880" s="93"/>
      <c r="C7880" s="93"/>
      <c r="D7880" s="93"/>
      <c r="E7880" s="93"/>
      <c r="F7880" s="93"/>
      <c r="G7880" s="93"/>
    </row>
    <row r="7881" spans="1:7">
      <c r="A7881" s="94"/>
      <c r="B7881" s="93"/>
      <c r="C7881" s="93"/>
      <c r="D7881" s="93"/>
      <c r="E7881" s="93"/>
      <c r="F7881" s="93"/>
      <c r="G7881" s="93"/>
    </row>
    <row r="7882" spans="1:7">
      <c r="A7882" s="94"/>
      <c r="B7882" s="93"/>
      <c r="C7882" s="93"/>
      <c r="D7882" s="93"/>
      <c r="E7882" s="93"/>
      <c r="F7882" s="93"/>
      <c r="G7882" s="93"/>
    </row>
    <row r="7883" spans="1:7">
      <c r="A7883" s="94"/>
      <c r="B7883" s="93"/>
      <c r="C7883" s="93"/>
      <c r="D7883" s="93"/>
      <c r="E7883" s="93"/>
      <c r="F7883" s="93"/>
      <c r="G7883" s="93"/>
    </row>
    <row r="7884" spans="1:7">
      <c r="A7884" s="94"/>
      <c r="B7884" s="93"/>
      <c r="C7884" s="93"/>
      <c r="D7884" s="93"/>
      <c r="E7884" s="93"/>
      <c r="F7884" s="93"/>
      <c r="G7884" s="93"/>
    </row>
    <row r="7885" spans="1:7">
      <c r="A7885" s="94"/>
      <c r="B7885" s="93"/>
      <c r="C7885" s="93"/>
      <c r="D7885" s="93"/>
      <c r="E7885" s="93"/>
      <c r="F7885" s="93"/>
      <c r="G7885" s="93"/>
    </row>
    <row r="7886" spans="1:7">
      <c r="A7886" s="94"/>
      <c r="B7886" s="93"/>
      <c r="C7886" s="93"/>
      <c r="D7886" s="93"/>
      <c r="E7886" s="93"/>
      <c r="F7886" s="93"/>
      <c r="G7886" s="93"/>
    </row>
    <row r="7887" spans="1:7">
      <c r="A7887" s="94"/>
      <c r="B7887" s="93"/>
      <c r="C7887" s="93"/>
      <c r="D7887" s="93"/>
      <c r="E7887" s="93"/>
      <c r="F7887" s="93"/>
      <c r="G7887" s="93"/>
    </row>
    <row r="7888" spans="1:7">
      <c r="A7888" s="94"/>
      <c r="B7888" s="93"/>
      <c r="C7888" s="93"/>
      <c r="D7888" s="93"/>
      <c r="E7888" s="93"/>
      <c r="F7888" s="93"/>
      <c r="G7888" s="93"/>
    </row>
    <row r="7889" spans="1:7">
      <c r="A7889" s="94"/>
      <c r="B7889" s="93"/>
      <c r="C7889" s="93"/>
      <c r="D7889" s="93"/>
      <c r="E7889" s="93"/>
      <c r="F7889" s="93"/>
      <c r="G7889" s="93"/>
    </row>
    <row r="7890" spans="1:7">
      <c r="A7890" s="94"/>
      <c r="B7890" s="93"/>
      <c r="C7890" s="93"/>
      <c r="D7890" s="93"/>
      <c r="E7890" s="93"/>
      <c r="F7890" s="93"/>
      <c r="G7890" s="93"/>
    </row>
    <row r="7891" spans="1:7">
      <c r="A7891" s="94"/>
      <c r="B7891" s="93"/>
      <c r="C7891" s="93"/>
      <c r="D7891" s="93"/>
      <c r="E7891" s="93"/>
      <c r="F7891" s="93"/>
      <c r="G7891" s="93"/>
    </row>
    <row r="7892" spans="1:7">
      <c r="A7892" s="94"/>
      <c r="B7892" s="93"/>
      <c r="C7892" s="93"/>
      <c r="D7892" s="93"/>
      <c r="E7892" s="93"/>
      <c r="F7892" s="93"/>
      <c r="G7892" s="93"/>
    </row>
    <row r="7893" spans="1:7">
      <c r="A7893" s="94"/>
      <c r="B7893" s="93"/>
      <c r="C7893" s="93"/>
      <c r="D7893" s="93"/>
      <c r="E7893" s="93"/>
      <c r="F7893" s="93"/>
      <c r="G7893" s="93"/>
    </row>
    <row r="7894" spans="1:7">
      <c r="A7894" s="94"/>
      <c r="B7894" s="93"/>
      <c r="C7894" s="93"/>
      <c r="D7894" s="93"/>
      <c r="E7894" s="93"/>
      <c r="F7894" s="93"/>
      <c r="G7894" s="93"/>
    </row>
    <row r="7895" spans="1:7">
      <c r="A7895" s="94"/>
      <c r="B7895" s="93"/>
      <c r="C7895" s="93"/>
      <c r="D7895" s="93"/>
      <c r="E7895" s="93"/>
      <c r="F7895" s="93"/>
      <c r="G7895" s="93"/>
    </row>
    <row r="7896" spans="1:7">
      <c r="A7896" s="94"/>
      <c r="B7896" s="93"/>
      <c r="C7896" s="93"/>
      <c r="D7896" s="93"/>
      <c r="E7896" s="93"/>
      <c r="F7896" s="93"/>
      <c r="G7896" s="93"/>
    </row>
    <row r="7897" spans="1:7">
      <c r="A7897" s="94"/>
      <c r="B7897" s="93"/>
      <c r="C7897" s="93"/>
      <c r="D7897" s="93"/>
      <c r="E7897" s="93"/>
      <c r="F7897" s="93"/>
      <c r="G7897" s="93"/>
    </row>
    <row r="7898" spans="1:7">
      <c r="A7898" s="94"/>
      <c r="B7898" s="93"/>
      <c r="C7898" s="93"/>
      <c r="D7898" s="93"/>
      <c r="E7898" s="93"/>
      <c r="F7898" s="93"/>
      <c r="G7898" s="93"/>
    </row>
    <row r="7899" spans="1:7">
      <c r="A7899" s="94"/>
      <c r="B7899" s="93"/>
      <c r="C7899" s="93"/>
      <c r="D7899" s="93"/>
      <c r="E7899" s="93"/>
      <c r="F7899" s="93"/>
      <c r="G7899" s="93"/>
    </row>
    <row r="7900" spans="1:7">
      <c r="A7900" s="94"/>
      <c r="B7900" s="93"/>
      <c r="C7900" s="93"/>
      <c r="D7900" s="93"/>
      <c r="E7900" s="93"/>
      <c r="F7900" s="93"/>
      <c r="G7900" s="93"/>
    </row>
    <row r="7901" spans="1:7">
      <c r="A7901" s="94"/>
      <c r="B7901" s="93"/>
      <c r="C7901" s="93"/>
      <c r="D7901" s="93"/>
      <c r="E7901" s="93"/>
      <c r="F7901" s="93"/>
      <c r="G7901" s="93"/>
    </row>
    <row r="7902" spans="1:7">
      <c r="A7902" s="94"/>
      <c r="B7902" s="93"/>
      <c r="C7902" s="93"/>
      <c r="D7902" s="93"/>
      <c r="E7902" s="93"/>
      <c r="F7902" s="93"/>
      <c r="G7902" s="93"/>
    </row>
    <row r="7903" spans="1:7">
      <c r="A7903" s="94"/>
      <c r="B7903" s="93"/>
      <c r="C7903" s="93"/>
      <c r="D7903" s="93"/>
      <c r="E7903" s="93"/>
      <c r="F7903" s="93"/>
      <c r="G7903" s="93"/>
    </row>
    <row r="7904" spans="1:7">
      <c r="A7904" s="94"/>
      <c r="B7904" s="93"/>
      <c r="C7904" s="93"/>
      <c r="D7904" s="93"/>
      <c r="E7904" s="93"/>
      <c r="F7904" s="93"/>
      <c r="G7904" s="93"/>
    </row>
    <row r="7905" spans="1:7">
      <c r="A7905" s="94"/>
      <c r="B7905" s="93"/>
      <c r="C7905" s="93"/>
      <c r="D7905" s="93"/>
      <c r="E7905" s="93"/>
      <c r="F7905" s="93"/>
      <c r="G7905" s="93"/>
    </row>
    <row r="7906" spans="1:7">
      <c r="A7906" s="94"/>
      <c r="B7906" s="93"/>
      <c r="C7906" s="93"/>
      <c r="D7906" s="93"/>
      <c r="E7906" s="93"/>
      <c r="F7906" s="93"/>
      <c r="G7906" s="93"/>
    </row>
    <row r="7907" spans="1:7">
      <c r="A7907" s="94"/>
      <c r="B7907" s="93"/>
      <c r="C7907" s="93"/>
      <c r="D7907" s="93"/>
      <c r="E7907" s="93"/>
      <c r="F7907" s="93"/>
      <c r="G7907" s="93"/>
    </row>
    <row r="7908" spans="1:7">
      <c r="A7908" s="94"/>
      <c r="B7908" s="93"/>
      <c r="C7908" s="93"/>
      <c r="D7908" s="93"/>
      <c r="E7908" s="93"/>
      <c r="F7908" s="93"/>
      <c r="G7908" s="93"/>
    </row>
    <row r="7909" spans="1:7">
      <c r="A7909" s="94"/>
      <c r="B7909" s="93"/>
      <c r="C7909" s="93"/>
      <c r="D7909" s="93"/>
      <c r="E7909" s="93"/>
      <c r="F7909" s="93"/>
      <c r="G7909" s="93"/>
    </row>
    <row r="7910" spans="1:7">
      <c r="A7910" s="94"/>
      <c r="B7910" s="93"/>
      <c r="C7910" s="93"/>
      <c r="D7910" s="93"/>
      <c r="E7910" s="93"/>
      <c r="F7910" s="93"/>
      <c r="G7910" s="93"/>
    </row>
    <row r="7911" spans="1:7">
      <c r="A7911" s="94"/>
      <c r="B7911" s="93"/>
      <c r="C7911" s="93"/>
      <c r="D7911" s="93"/>
      <c r="E7911" s="93"/>
      <c r="F7911" s="93"/>
      <c r="G7911" s="93"/>
    </row>
    <row r="7912" spans="1:7">
      <c r="A7912" s="94"/>
      <c r="B7912" s="93"/>
      <c r="C7912" s="93"/>
      <c r="D7912" s="93"/>
      <c r="E7912" s="93"/>
      <c r="F7912" s="93"/>
      <c r="G7912" s="93"/>
    </row>
    <row r="7913" spans="1:7">
      <c r="A7913" s="94"/>
      <c r="B7913" s="93"/>
      <c r="C7913" s="93"/>
      <c r="D7913" s="93"/>
      <c r="E7913" s="93"/>
      <c r="F7913" s="93"/>
      <c r="G7913" s="93"/>
    </row>
    <row r="7914" spans="1:7">
      <c r="A7914" s="94"/>
      <c r="B7914" s="93"/>
      <c r="C7914" s="93"/>
      <c r="D7914" s="93"/>
      <c r="E7914" s="93"/>
      <c r="F7914" s="93"/>
      <c r="G7914" s="93"/>
    </row>
    <row r="7915" spans="1:7">
      <c r="A7915" s="94"/>
      <c r="B7915" s="93"/>
      <c r="C7915" s="93"/>
      <c r="D7915" s="93"/>
      <c r="E7915" s="93"/>
      <c r="F7915" s="93"/>
      <c r="G7915" s="93"/>
    </row>
    <row r="7916" spans="1:7">
      <c r="A7916" s="94"/>
      <c r="B7916" s="93"/>
      <c r="C7916" s="93"/>
      <c r="D7916" s="93"/>
      <c r="E7916" s="93"/>
      <c r="F7916" s="93"/>
      <c r="G7916" s="93"/>
    </row>
    <row r="7917" spans="1:7">
      <c r="A7917" s="94"/>
      <c r="B7917" s="93"/>
      <c r="C7917" s="93"/>
      <c r="D7917" s="93"/>
      <c r="E7917" s="93"/>
      <c r="F7917" s="93"/>
      <c r="G7917" s="93"/>
    </row>
    <row r="7918" spans="1:7">
      <c r="A7918" s="94"/>
      <c r="B7918" s="93"/>
      <c r="C7918" s="93"/>
      <c r="D7918" s="93"/>
      <c r="E7918" s="93"/>
      <c r="F7918" s="93"/>
      <c r="G7918" s="93"/>
    </row>
    <row r="7919" spans="1:7">
      <c r="A7919" s="94"/>
      <c r="B7919" s="93"/>
      <c r="C7919" s="93"/>
      <c r="D7919" s="93"/>
      <c r="E7919" s="93"/>
      <c r="F7919" s="93"/>
      <c r="G7919" s="93"/>
    </row>
    <row r="7920" spans="1:7">
      <c r="A7920" s="94"/>
      <c r="B7920" s="93"/>
      <c r="C7920" s="93"/>
      <c r="D7920" s="93"/>
      <c r="E7920" s="93"/>
      <c r="F7920" s="93"/>
      <c r="G7920" s="93"/>
    </row>
    <row r="7921" spans="1:7">
      <c r="A7921" s="94"/>
      <c r="B7921" s="93"/>
      <c r="C7921" s="93"/>
      <c r="D7921" s="93"/>
      <c r="E7921" s="93"/>
      <c r="F7921" s="93"/>
      <c r="G7921" s="93"/>
    </row>
    <row r="7922" spans="1:7">
      <c r="A7922" s="94"/>
      <c r="B7922" s="93"/>
      <c r="C7922" s="93"/>
      <c r="D7922" s="93"/>
      <c r="E7922" s="93"/>
      <c r="F7922" s="93"/>
      <c r="G7922" s="93"/>
    </row>
    <row r="7923" spans="1:7">
      <c r="A7923" s="94"/>
      <c r="B7923" s="93"/>
      <c r="C7923" s="93"/>
      <c r="D7923" s="93"/>
      <c r="E7923" s="93"/>
      <c r="F7923" s="93"/>
      <c r="G7923" s="93"/>
    </row>
    <row r="7924" spans="1:7">
      <c r="A7924" s="94"/>
      <c r="B7924" s="93"/>
      <c r="C7924" s="93"/>
      <c r="D7924" s="93"/>
      <c r="E7924" s="93"/>
      <c r="F7924" s="93"/>
      <c r="G7924" s="93"/>
    </row>
    <row r="7925" spans="1:7">
      <c r="A7925" s="94"/>
      <c r="B7925" s="93"/>
      <c r="C7925" s="93"/>
      <c r="D7925" s="93"/>
      <c r="E7925" s="93"/>
      <c r="F7925" s="93"/>
      <c r="G7925" s="93"/>
    </row>
    <row r="7926" spans="1:7">
      <c r="A7926" s="94"/>
      <c r="B7926" s="93"/>
      <c r="C7926" s="93"/>
      <c r="D7926" s="93"/>
      <c r="E7926" s="93"/>
      <c r="F7926" s="93"/>
      <c r="G7926" s="93"/>
    </row>
    <row r="7927" spans="1:7">
      <c r="A7927" s="94"/>
      <c r="B7927" s="93"/>
      <c r="C7927" s="93"/>
      <c r="D7927" s="93"/>
      <c r="E7927" s="93"/>
      <c r="F7927" s="93"/>
      <c r="G7927" s="93"/>
    </row>
    <row r="7928" spans="1:7">
      <c r="A7928" s="94"/>
      <c r="B7928" s="93"/>
      <c r="C7928" s="93"/>
      <c r="D7928" s="93"/>
      <c r="E7928" s="93"/>
      <c r="F7928" s="93"/>
      <c r="G7928" s="93"/>
    </row>
    <row r="7929" spans="1:7">
      <c r="A7929" s="94"/>
      <c r="B7929" s="93"/>
      <c r="C7929" s="93"/>
      <c r="D7929" s="93"/>
      <c r="E7929" s="93"/>
      <c r="F7929" s="93"/>
      <c r="G7929" s="93"/>
    </row>
    <row r="7930" spans="1:7">
      <c r="A7930" s="94"/>
      <c r="B7930" s="93"/>
      <c r="C7930" s="93"/>
      <c r="D7930" s="93"/>
      <c r="E7930" s="93"/>
      <c r="F7930" s="93"/>
      <c r="G7930" s="93"/>
    </row>
    <row r="7931" spans="1:7">
      <c r="A7931" s="94"/>
      <c r="B7931" s="93"/>
      <c r="C7931" s="93"/>
      <c r="D7931" s="93"/>
      <c r="E7931" s="93"/>
      <c r="F7931" s="93"/>
      <c r="G7931" s="93"/>
    </row>
    <row r="7932" spans="1:7">
      <c r="A7932" s="94"/>
      <c r="B7932" s="93"/>
      <c r="C7932" s="93"/>
      <c r="D7932" s="93"/>
      <c r="E7932" s="93"/>
      <c r="F7932" s="93"/>
      <c r="G7932" s="93"/>
    </row>
    <row r="7933" spans="1:7">
      <c r="A7933" s="94"/>
      <c r="B7933" s="93"/>
      <c r="C7933" s="93"/>
      <c r="D7933" s="93"/>
      <c r="E7933" s="93"/>
      <c r="F7933" s="93"/>
      <c r="G7933" s="93"/>
    </row>
    <row r="7934" spans="1:7">
      <c r="A7934" s="94"/>
      <c r="B7934" s="93"/>
      <c r="C7934" s="93"/>
      <c r="D7934" s="93"/>
      <c r="E7934" s="93"/>
      <c r="F7934" s="93"/>
      <c r="G7934" s="93"/>
    </row>
    <row r="7935" spans="1:7">
      <c r="A7935" s="94"/>
      <c r="B7935" s="93"/>
      <c r="C7935" s="93"/>
      <c r="D7935" s="93"/>
      <c r="E7935" s="93"/>
      <c r="F7935" s="93"/>
      <c r="G7935" s="93"/>
    </row>
    <row r="7936" spans="1:7">
      <c r="A7936" s="94"/>
      <c r="B7936" s="93"/>
      <c r="C7936" s="93"/>
      <c r="D7936" s="93"/>
      <c r="E7936" s="93"/>
      <c r="F7936" s="93"/>
      <c r="G7936" s="93"/>
    </row>
    <row r="7937" spans="1:7">
      <c r="A7937" s="94"/>
      <c r="B7937" s="93"/>
      <c r="C7937" s="93"/>
      <c r="D7937" s="93"/>
      <c r="E7937" s="93"/>
      <c r="F7937" s="93"/>
      <c r="G7937" s="93"/>
    </row>
    <row r="7938" spans="1:7">
      <c r="A7938" s="94"/>
      <c r="B7938" s="93"/>
      <c r="C7938" s="93"/>
      <c r="D7938" s="93"/>
      <c r="E7938" s="93"/>
      <c r="F7938" s="93"/>
      <c r="G7938" s="93"/>
    </row>
    <row r="7939" spans="1:7">
      <c r="A7939" s="94"/>
      <c r="B7939" s="93"/>
      <c r="C7939" s="93"/>
      <c r="D7939" s="93"/>
      <c r="E7939" s="93"/>
      <c r="F7939" s="93"/>
      <c r="G7939" s="93"/>
    </row>
    <row r="7940" spans="1:7">
      <c r="A7940" s="94"/>
      <c r="B7940" s="93"/>
      <c r="C7940" s="93"/>
      <c r="D7940" s="93"/>
      <c r="E7940" s="93"/>
      <c r="F7940" s="93"/>
      <c r="G7940" s="93"/>
    </row>
    <row r="7941" spans="1:7">
      <c r="A7941" s="94"/>
      <c r="B7941" s="93"/>
      <c r="C7941" s="93"/>
      <c r="D7941" s="93"/>
      <c r="E7941" s="93"/>
      <c r="F7941" s="93"/>
      <c r="G7941" s="93"/>
    </row>
    <row r="7942" spans="1:7">
      <c r="A7942" s="94"/>
      <c r="B7942" s="93"/>
      <c r="C7942" s="93"/>
      <c r="D7942" s="93"/>
      <c r="E7942" s="93"/>
      <c r="F7942" s="93"/>
      <c r="G7942" s="93"/>
    </row>
    <row r="7943" spans="1:7">
      <c r="A7943" s="94"/>
      <c r="B7943" s="93"/>
      <c r="C7943" s="93"/>
      <c r="D7943" s="93"/>
      <c r="E7943" s="93"/>
      <c r="F7943" s="93"/>
      <c r="G7943" s="93"/>
    </row>
    <row r="7944" spans="1:7">
      <c r="A7944" s="94"/>
      <c r="B7944" s="93"/>
      <c r="C7944" s="93"/>
      <c r="D7944" s="93"/>
      <c r="E7944" s="93"/>
      <c r="F7944" s="93"/>
      <c r="G7944" s="93"/>
    </row>
    <row r="7945" spans="1:7">
      <c r="A7945" s="94"/>
      <c r="B7945" s="93"/>
      <c r="C7945" s="93"/>
      <c r="D7945" s="93"/>
      <c r="E7945" s="93"/>
      <c r="F7945" s="93"/>
      <c r="G7945" s="93"/>
    </row>
    <row r="7946" spans="1:7">
      <c r="A7946" s="94"/>
      <c r="B7946" s="93"/>
      <c r="C7946" s="93"/>
      <c r="D7946" s="93"/>
      <c r="E7946" s="93"/>
      <c r="F7946" s="93"/>
      <c r="G7946" s="93"/>
    </row>
    <row r="7947" spans="1:7">
      <c r="A7947" s="94"/>
      <c r="B7947" s="93"/>
      <c r="C7947" s="93"/>
      <c r="D7947" s="93"/>
      <c r="E7947" s="93"/>
      <c r="F7947" s="93"/>
      <c r="G7947" s="93"/>
    </row>
    <row r="7948" spans="1:7">
      <c r="A7948" s="94"/>
      <c r="B7948" s="93"/>
      <c r="C7948" s="93"/>
      <c r="D7948" s="93"/>
      <c r="E7948" s="93"/>
      <c r="F7948" s="93"/>
      <c r="G7948" s="93"/>
    </row>
    <row r="7949" spans="1:7">
      <c r="A7949" s="94"/>
      <c r="B7949" s="93"/>
      <c r="C7949" s="93"/>
      <c r="D7949" s="93"/>
      <c r="E7949" s="93"/>
      <c r="F7949" s="93"/>
      <c r="G7949" s="93"/>
    </row>
    <row r="7950" spans="1:7">
      <c r="A7950" s="94"/>
      <c r="B7950" s="93"/>
      <c r="C7950" s="93"/>
      <c r="D7950" s="93"/>
      <c r="E7950" s="93"/>
      <c r="F7950" s="93"/>
      <c r="G7950" s="93"/>
    </row>
    <row r="7951" spans="1:7">
      <c r="A7951" s="94"/>
      <c r="B7951" s="93"/>
      <c r="C7951" s="93"/>
      <c r="D7951" s="93"/>
      <c r="E7951" s="93"/>
      <c r="F7951" s="93"/>
      <c r="G7951" s="93"/>
    </row>
    <row r="7952" spans="1:7">
      <c r="A7952" s="94"/>
      <c r="B7952" s="93"/>
      <c r="C7952" s="93"/>
      <c r="D7952" s="93"/>
      <c r="E7952" s="93"/>
      <c r="F7952" s="93"/>
      <c r="G7952" s="93"/>
    </row>
    <row r="7953" spans="1:7">
      <c r="A7953" s="94"/>
      <c r="B7953" s="93"/>
      <c r="C7953" s="93"/>
      <c r="D7953" s="93"/>
      <c r="E7953" s="93"/>
      <c r="F7953" s="93"/>
      <c r="G7953" s="93"/>
    </row>
    <row r="7954" spans="1:7">
      <c r="A7954" s="94"/>
      <c r="B7954" s="93"/>
      <c r="C7954" s="93"/>
      <c r="D7954" s="93"/>
      <c r="E7954" s="93"/>
      <c r="F7954" s="93"/>
      <c r="G7954" s="93"/>
    </row>
    <row r="7955" spans="1:7">
      <c r="A7955" s="94"/>
      <c r="B7955" s="93"/>
      <c r="C7955" s="93"/>
      <c r="D7955" s="93"/>
      <c r="E7955" s="93"/>
      <c r="F7955" s="93"/>
      <c r="G7955" s="93"/>
    </row>
    <row r="7956" spans="1:7">
      <c r="A7956" s="94"/>
      <c r="B7956" s="93"/>
      <c r="C7956" s="93"/>
      <c r="D7956" s="93"/>
      <c r="E7956" s="93"/>
      <c r="F7956" s="93"/>
      <c r="G7956" s="93"/>
    </row>
    <row r="7957" spans="1:7">
      <c r="A7957" s="94"/>
      <c r="B7957" s="93"/>
      <c r="C7957" s="93"/>
      <c r="D7957" s="93"/>
      <c r="E7957" s="93"/>
      <c r="F7957" s="93"/>
      <c r="G7957" s="93"/>
    </row>
    <row r="7958" spans="1:7">
      <c r="A7958" s="94"/>
      <c r="B7958" s="93"/>
      <c r="C7958" s="93"/>
      <c r="D7958" s="93"/>
      <c r="E7958" s="93"/>
      <c r="F7958" s="93"/>
      <c r="G7958" s="93"/>
    </row>
    <row r="7959" spans="1:7">
      <c r="A7959" s="94"/>
      <c r="B7959" s="93"/>
      <c r="C7959" s="93"/>
      <c r="D7959" s="93"/>
      <c r="E7959" s="93"/>
      <c r="F7959" s="93"/>
      <c r="G7959" s="93"/>
    </row>
    <row r="7960" spans="1:7">
      <c r="A7960" s="94"/>
      <c r="B7960" s="93"/>
      <c r="C7960" s="93"/>
      <c r="D7960" s="93"/>
      <c r="E7960" s="93"/>
      <c r="F7960" s="93"/>
      <c r="G7960" s="93"/>
    </row>
    <row r="7961" spans="1:7">
      <c r="A7961" s="94"/>
      <c r="B7961" s="93"/>
      <c r="C7961" s="93"/>
      <c r="D7961" s="93"/>
      <c r="E7961" s="93"/>
      <c r="F7961" s="93"/>
      <c r="G7961" s="93"/>
    </row>
    <row r="7962" spans="1:7">
      <c r="A7962" s="94"/>
      <c r="B7962" s="93"/>
      <c r="C7962" s="93"/>
      <c r="D7962" s="93"/>
      <c r="E7962" s="93"/>
      <c r="F7962" s="93"/>
      <c r="G7962" s="93"/>
    </row>
    <row r="7963" spans="1:7">
      <c r="A7963" s="94"/>
      <c r="B7963" s="93"/>
      <c r="C7963" s="93"/>
      <c r="D7963" s="93"/>
      <c r="E7963" s="93"/>
      <c r="F7963" s="93"/>
      <c r="G7963" s="93"/>
    </row>
    <row r="7964" spans="1:7">
      <c r="A7964" s="94"/>
      <c r="B7964" s="93"/>
      <c r="C7964" s="93"/>
      <c r="D7964" s="93"/>
      <c r="E7964" s="93"/>
      <c r="F7964" s="93"/>
      <c r="G7964" s="93"/>
    </row>
    <row r="7965" spans="1:7">
      <c r="A7965" s="94"/>
      <c r="B7965" s="93"/>
      <c r="C7965" s="93"/>
      <c r="D7965" s="93"/>
      <c r="E7965" s="93"/>
      <c r="F7965" s="93"/>
      <c r="G7965" s="93"/>
    </row>
    <row r="7966" spans="1:7">
      <c r="A7966" s="94"/>
      <c r="B7966" s="93"/>
      <c r="C7966" s="93"/>
      <c r="D7966" s="93"/>
      <c r="E7966" s="93"/>
      <c r="F7966" s="93"/>
      <c r="G7966" s="93"/>
    </row>
    <row r="7967" spans="1:7">
      <c r="A7967" s="94"/>
      <c r="B7967" s="93"/>
      <c r="C7967" s="93"/>
      <c r="D7967" s="93"/>
      <c r="E7967" s="93"/>
      <c r="F7967" s="93"/>
      <c r="G7967" s="93"/>
    </row>
    <row r="7968" spans="1:7">
      <c r="A7968" s="94"/>
      <c r="B7968" s="93"/>
      <c r="C7968" s="93"/>
      <c r="D7968" s="93"/>
      <c r="E7968" s="93"/>
      <c r="F7968" s="93"/>
      <c r="G7968" s="93"/>
    </row>
    <row r="7969" spans="1:7">
      <c r="A7969" s="94"/>
      <c r="B7969" s="93"/>
      <c r="C7969" s="93"/>
      <c r="D7969" s="93"/>
      <c r="E7969" s="93"/>
      <c r="F7969" s="93"/>
      <c r="G7969" s="93"/>
    </row>
    <row r="7970" spans="1:7">
      <c r="A7970" s="94"/>
      <c r="B7970" s="93"/>
      <c r="C7970" s="93"/>
      <c r="D7970" s="93"/>
      <c r="E7970" s="93"/>
      <c r="F7970" s="93"/>
      <c r="G7970" s="93"/>
    </row>
    <row r="7971" spans="1:7">
      <c r="A7971" s="94"/>
      <c r="B7971" s="93"/>
      <c r="C7971" s="93"/>
      <c r="D7971" s="93"/>
      <c r="E7971" s="93"/>
      <c r="F7971" s="93"/>
      <c r="G7971" s="93"/>
    </row>
    <row r="7972" spans="1:7">
      <c r="A7972" s="94"/>
      <c r="B7972" s="93"/>
      <c r="C7972" s="93"/>
      <c r="D7972" s="93"/>
      <c r="E7972" s="93"/>
      <c r="F7972" s="93"/>
      <c r="G7972" s="93"/>
    </row>
    <row r="7973" spans="1:7">
      <c r="A7973" s="94"/>
      <c r="B7973" s="93"/>
      <c r="C7973" s="93"/>
      <c r="D7973" s="93"/>
      <c r="E7973" s="93"/>
      <c r="F7973" s="93"/>
      <c r="G7973" s="93"/>
    </row>
    <row r="7974" spans="1:7">
      <c r="A7974" s="94"/>
      <c r="B7974" s="93"/>
      <c r="C7974" s="93"/>
      <c r="D7974" s="93"/>
      <c r="E7974" s="93"/>
      <c r="F7974" s="93"/>
      <c r="G7974" s="93"/>
    </row>
    <row r="7975" spans="1:7">
      <c r="A7975" s="94"/>
      <c r="B7975" s="93"/>
      <c r="C7975" s="93"/>
      <c r="D7975" s="93"/>
      <c r="E7975" s="93"/>
      <c r="F7975" s="93"/>
      <c r="G7975" s="93"/>
    </row>
    <row r="7976" spans="1:7">
      <c r="A7976" s="94"/>
      <c r="B7976" s="93"/>
      <c r="C7976" s="93"/>
      <c r="D7976" s="93"/>
      <c r="E7976" s="93"/>
      <c r="F7976" s="93"/>
      <c r="G7976" s="93"/>
    </row>
    <row r="7977" spans="1:7">
      <c r="A7977" s="94"/>
      <c r="B7977" s="93"/>
      <c r="C7977" s="93"/>
      <c r="D7977" s="93"/>
      <c r="E7977" s="93"/>
      <c r="F7977" s="93"/>
      <c r="G7977" s="93"/>
    </row>
    <row r="7978" spans="1:7">
      <c r="A7978" s="94"/>
      <c r="B7978" s="93"/>
      <c r="C7978" s="93"/>
      <c r="D7978" s="93"/>
      <c r="E7978" s="93"/>
      <c r="F7978" s="93"/>
      <c r="G7978" s="93"/>
    </row>
    <row r="7979" spans="1:7">
      <c r="A7979" s="94"/>
      <c r="B7979" s="93"/>
      <c r="C7979" s="93"/>
      <c r="D7979" s="93"/>
      <c r="E7979" s="93"/>
      <c r="F7979" s="93"/>
      <c r="G7979" s="93"/>
    </row>
    <row r="7980" spans="1:7">
      <c r="A7980" s="94"/>
      <c r="B7980" s="93"/>
      <c r="C7980" s="93"/>
      <c r="D7980" s="93"/>
      <c r="E7980" s="93"/>
      <c r="F7980" s="93"/>
      <c r="G7980" s="93"/>
    </row>
    <row r="7981" spans="1:7">
      <c r="A7981" s="94"/>
      <c r="B7981" s="93"/>
      <c r="C7981" s="93"/>
      <c r="D7981" s="93"/>
      <c r="E7981" s="93"/>
      <c r="F7981" s="93"/>
      <c r="G7981" s="93"/>
    </row>
    <row r="7982" spans="1:7">
      <c r="A7982" s="94"/>
      <c r="B7982" s="93"/>
      <c r="C7982" s="93"/>
      <c r="D7982" s="93"/>
      <c r="E7982" s="93"/>
      <c r="F7982" s="93"/>
      <c r="G7982" s="93"/>
    </row>
    <row r="7983" spans="1:7">
      <c r="A7983" s="94"/>
      <c r="B7983" s="93"/>
      <c r="C7983" s="93"/>
      <c r="D7983" s="93"/>
      <c r="E7983" s="93"/>
      <c r="F7983" s="93"/>
      <c r="G7983" s="93"/>
    </row>
    <row r="7984" spans="1:7">
      <c r="A7984" s="94"/>
      <c r="B7984" s="93"/>
      <c r="C7984" s="93"/>
      <c r="D7984" s="93"/>
      <c r="E7984" s="93"/>
      <c r="F7984" s="93"/>
      <c r="G7984" s="93"/>
    </row>
    <row r="7985" spans="1:7">
      <c r="A7985" s="94"/>
      <c r="B7985" s="93"/>
      <c r="C7985" s="93"/>
      <c r="D7985" s="93"/>
      <c r="E7985" s="93"/>
      <c r="F7985" s="93"/>
      <c r="G7985" s="93"/>
    </row>
    <row r="7986" spans="1:7">
      <c r="A7986" s="94"/>
      <c r="B7986" s="93"/>
      <c r="C7986" s="93"/>
      <c r="D7986" s="93"/>
      <c r="E7986" s="93"/>
      <c r="F7986" s="93"/>
      <c r="G7986" s="93"/>
    </row>
    <row r="7987" spans="1:7">
      <c r="A7987" s="94"/>
      <c r="B7987" s="93"/>
      <c r="C7987" s="93"/>
      <c r="D7987" s="93"/>
      <c r="E7987" s="93"/>
      <c r="F7987" s="93"/>
      <c r="G7987" s="93"/>
    </row>
    <row r="7988" spans="1:7">
      <c r="A7988" s="94"/>
      <c r="B7988" s="93"/>
      <c r="C7988" s="93"/>
      <c r="D7988" s="93"/>
      <c r="E7988" s="93"/>
      <c r="F7988" s="93"/>
      <c r="G7988" s="93"/>
    </row>
    <row r="7989" spans="1:7">
      <c r="A7989" s="94"/>
      <c r="B7989" s="93"/>
      <c r="C7989" s="93"/>
      <c r="D7989" s="93"/>
      <c r="E7989" s="93"/>
      <c r="F7989" s="93"/>
      <c r="G7989" s="93"/>
    </row>
    <row r="7990" spans="1:7">
      <c r="A7990" s="94"/>
      <c r="B7990" s="93"/>
      <c r="C7990" s="93"/>
      <c r="D7990" s="93"/>
      <c r="E7990" s="93"/>
      <c r="F7990" s="93"/>
      <c r="G7990" s="93"/>
    </row>
    <row r="7991" spans="1:7">
      <c r="A7991" s="94"/>
      <c r="B7991" s="93"/>
      <c r="C7991" s="93"/>
      <c r="D7991" s="93"/>
      <c r="E7991" s="93"/>
      <c r="F7991" s="93"/>
      <c r="G7991" s="93"/>
    </row>
    <row r="7992" spans="1:7">
      <c r="A7992" s="94"/>
      <c r="B7992" s="93"/>
      <c r="C7992" s="93"/>
      <c r="D7992" s="93"/>
      <c r="E7992" s="93"/>
      <c r="F7992" s="93"/>
      <c r="G7992" s="93"/>
    </row>
    <row r="7993" spans="1:7">
      <c r="A7993" s="94"/>
      <c r="B7993" s="93"/>
      <c r="C7993" s="93"/>
      <c r="D7993" s="93"/>
      <c r="E7993" s="93"/>
      <c r="F7993" s="93"/>
      <c r="G7993" s="93"/>
    </row>
    <row r="7994" spans="1:7">
      <c r="A7994" s="100"/>
      <c r="B7994" s="99"/>
      <c r="C7994" s="99"/>
      <c r="D7994" s="99"/>
      <c r="E7994" s="99"/>
      <c r="F7994" s="99"/>
      <c r="G7994" s="99"/>
    </row>
    <row r="7995" spans="1:7">
      <c r="A7995" s="100"/>
      <c r="B7995" s="99"/>
      <c r="C7995" s="99"/>
      <c r="D7995" s="99"/>
      <c r="E7995" s="99"/>
      <c r="F7995" s="99"/>
      <c r="G7995" s="99"/>
    </row>
    <row r="7996" spans="1:7">
      <c r="A7996" s="100"/>
      <c r="B7996" s="99"/>
      <c r="C7996" s="99"/>
      <c r="D7996" s="99"/>
      <c r="E7996" s="99"/>
      <c r="F7996" s="99"/>
      <c r="G7996" s="99"/>
    </row>
    <row r="7997" spans="1:7">
      <c r="A7997" s="100"/>
      <c r="B7997" s="99"/>
      <c r="C7997" s="99"/>
      <c r="D7997" s="99"/>
      <c r="E7997" s="99"/>
      <c r="F7997" s="99"/>
      <c r="G7997" s="99"/>
    </row>
    <row r="7998" spans="1:7">
      <c r="A7998" s="100"/>
      <c r="B7998" s="99"/>
      <c r="C7998" s="99"/>
      <c r="D7998" s="99"/>
      <c r="E7998" s="99"/>
      <c r="F7998" s="99"/>
      <c r="G7998" s="99"/>
    </row>
    <row r="7999" spans="1:7">
      <c r="A7999" s="100"/>
      <c r="B7999" s="99"/>
      <c r="C7999" s="99"/>
      <c r="D7999" s="99"/>
      <c r="E7999" s="99"/>
      <c r="F7999" s="99"/>
      <c r="G7999" s="99"/>
    </row>
    <row r="8000" spans="1:7">
      <c r="A8000" s="100"/>
      <c r="B8000" s="99"/>
      <c r="C8000" s="99"/>
      <c r="D8000" s="99"/>
      <c r="E8000" s="99"/>
      <c r="F8000" s="99"/>
      <c r="G8000" s="99"/>
    </row>
    <row r="8001" spans="1:7">
      <c r="A8001" s="100"/>
      <c r="B8001" s="99"/>
      <c r="C8001" s="99"/>
      <c r="D8001" s="99"/>
      <c r="E8001" s="99"/>
      <c r="F8001" s="99"/>
      <c r="G8001" s="99"/>
    </row>
    <row r="8002" spans="1:7">
      <c r="A8002" s="100"/>
      <c r="B8002" s="99"/>
      <c r="C8002" s="99"/>
      <c r="D8002" s="99"/>
      <c r="E8002" s="99"/>
      <c r="F8002" s="99"/>
      <c r="G8002" s="99"/>
    </row>
    <row r="8003" spans="1:7">
      <c r="A8003" s="100"/>
      <c r="B8003" s="99"/>
      <c r="C8003" s="99"/>
      <c r="D8003" s="99"/>
      <c r="E8003" s="99"/>
      <c r="F8003" s="99"/>
      <c r="G8003" s="99"/>
    </row>
    <row r="8004" spans="1:7">
      <c r="A8004" s="100"/>
      <c r="B8004" s="99"/>
      <c r="C8004" s="99"/>
      <c r="D8004" s="99"/>
      <c r="E8004" s="99"/>
      <c r="F8004" s="99"/>
      <c r="G8004" s="99"/>
    </row>
    <row r="8005" spans="1:7">
      <c r="A8005" s="100"/>
      <c r="B8005" s="99"/>
      <c r="C8005" s="99"/>
      <c r="D8005" s="99"/>
      <c r="E8005" s="99"/>
      <c r="F8005" s="99"/>
      <c r="G8005" s="99"/>
    </row>
    <row r="8006" spans="1:7">
      <c r="A8006" s="100"/>
      <c r="B8006" s="99"/>
      <c r="C8006" s="99"/>
      <c r="D8006" s="99"/>
      <c r="E8006" s="99"/>
      <c r="F8006" s="99"/>
      <c r="G8006" s="99"/>
    </row>
    <row r="8007" spans="1:7">
      <c r="A8007" s="100"/>
      <c r="B8007" s="99"/>
      <c r="C8007" s="99"/>
      <c r="D8007" s="99"/>
      <c r="E8007" s="99"/>
      <c r="F8007" s="99"/>
      <c r="G8007" s="99"/>
    </row>
    <row r="8008" spans="1:7">
      <c r="A8008" s="100"/>
      <c r="B8008" s="99"/>
      <c r="C8008" s="99"/>
      <c r="D8008" s="99"/>
      <c r="E8008" s="99"/>
      <c r="F8008" s="99"/>
      <c r="G8008" s="99"/>
    </row>
    <row r="8009" spans="1:7">
      <c r="A8009" s="100"/>
      <c r="B8009" s="99"/>
      <c r="C8009" s="99"/>
      <c r="D8009" s="99"/>
      <c r="E8009" s="99"/>
      <c r="F8009" s="99"/>
      <c r="G8009" s="99"/>
    </row>
    <row r="8010" spans="1:7">
      <c r="A8010" s="100"/>
      <c r="B8010" s="99"/>
      <c r="C8010" s="99"/>
      <c r="D8010" s="99"/>
      <c r="E8010" s="99"/>
      <c r="F8010" s="99"/>
      <c r="G8010" s="99"/>
    </row>
    <row r="8011" spans="1:7">
      <c r="A8011" s="100"/>
      <c r="B8011" s="99"/>
      <c r="C8011" s="99"/>
      <c r="D8011" s="99"/>
      <c r="E8011" s="99"/>
      <c r="F8011" s="99"/>
      <c r="G8011" s="99"/>
    </row>
    <row r="8012" spans="1:7">
      <c r="A8012" s="100"/>
      <c r="B8012" s="99"/>
      <c r="C8012" s="99"/>
      <c r="D8012" s="99"/>
      <c r="E8012" s="99"/>
      <c r="F8012" s="99"/>
      <c r="G8012" s="99"/>
    </row>
    <row r="8013" spans="1:7">
      <c r="A8013" s="100"/>
      <c r="B8013" s="99"/>
      <c r="C8013" s="99"/>
      <c r="D8013" s="99"/>
      <c r="E8013" s="99"/>
      <c r="F8013" s="99"/>
      <c r="G8013" s="99"/>
    </row>
    <row r="8014" spans="1:7">
      <c r="A8014" s="100"/>
      <c r="B8014" s="99"/>
      <c r="C8014" s="99"/>
      <c r="D8014" s="99"/>
      <c r="E8014" s="99"/>
      <c r="F8014" s="99"/>
      <c r="G8014" s="99"/>
    </row>
    <row r="8015" spans="1:7">
      <c r="A8015" s="100"/>
      <c r="B8015" s="99"/>
      <c r="C8015" s="99"/>
      <c r="D8015" s="99"/>
      <c r="E8015" s="99"/>
      <c r="F8015" s="99"/>
      <c r="G8015" s="99"/>
    </row>
    <row r="8016" spans="1:7">
      <c r="A8016" s="100"/>
      <c r="B8016" s="99"/>
      <c r="C8016" s="99"/>
      <c r="D8016" s="99"/>
      <c r="E8016" s="99"/>
      <c r="F8016" s="99"/>
      <c r="G8016" s="99"/>
    </row>
    <row r="8017" spans="1:7">
      <c r="A8017" s="100"/>
      <c r="B8017" s="99"/>
      <c r="C8017" s="99"/>
      <c r="D8017" s="99"/>
      <c r="E8017" s="99"/>
      <c r="F8017" s="99"/>
      <c r="G8017" s="99"/>
    </row>
    <row r="8018" spans="1:7">
      <c r="A8018" s="100"/>
      <c r="B8018" s="99"/>
      <c r="C8018" s="99"/>
      <c r="D8018" s="99"/>
      <c r="E8018" s="99"/>
      <c r="F8018" s="99"/>
      <c r="G8018" s="99"/>
    </row>
    <row r="8019" spans="1:7">
      <c r="A8019" s="100"/>
      <c r="B8019" s="99"/>
      <c r="C8019" s="99"/>
      <c r="D8019" s="99"/>
      <c r="E8019" s="99"/>
      <c r="F8019" s="99"/>
      <c r="G8019" s="99"/>
    </row>
    <row r="8020" spans="1:7">
      <c r="A8020" s="100"/>
      <c r="B8020" s="99"/>
      <c r="C8020" s="99"/>
      <c r="D8020" s="99"/>
      <c r="E8020" s="99"/>
      <c r="F8020" s="99"/>
      <c r="G8020" s="99"/>
    </row>
    <row r="8021" spans="1:7">
      <c r="A8021" s="100"/>
      <c r="B8021" s="99"/>
      <c r="C8021" s="99"/>
      <c r="D8021" s="99"/>
      <c r="E8021" s="99"/>
      <c r="F8021" s="99"/>
      <c r="G8021" s="99"/>
    </row>
    <row r="8022" spans="1:7">
      <c r="A8022" s="100"/>
      <c r="B8022" s="99"/>
      <c r="C8022" s="99"/>
      <c r="D8022" s="99"/>
      <c r="E8022" s="99"/>
      <c r="F8022" s="99"/>
      <c r="G8022" s="99"/>
    </row>
    <row r="8023" spans="1:7">
      <c r="A8023" s="100"/>
      <c r="B8023" s="99"/>
      <c r="C8023" s="99"/>
      <c r="D8023" s="99"/>
      <c r="E8023" s="99"/>
      <c r="F8023" s="99"/>
      <c r="G8023" s="99"/>
    </row>
    <row r="8024" spans="1:7">
      <c r="A8024" s="100"/>
      <c r="B8024" s="99"/>
      <c r="C8024" s="99"/>
      <c r="D8024" s="99"/>
      <c r="E8024" s="99"/>
      <c r="F8024" s="99"/>
      <c r="G8024" s="99"/>
    </row>
    <row r="8025" spans="1:7">
      <c r="A8025" s="100"/>
      <c r="B8025" s="99"/>
      <c r="C8025" s="99"/>
      <c r="D8025" s="99"/>
      <c r="E8025" s="99"/>
      <c r="F8025" s="99"/>
      <c r="G8025" s="99"/>
    </row>
    <row r="8026" spans="1:7">
      <c r="A8026" s="100"/>
      <c r="B8026" s="99"/>
      <c r="C8026" s="99"/>
      <c r="D8026" s="99"/>
      <c r="E8026" s="99"/>
      <c r="F8026" s="99"/>
      <c r="G8026" s="99"/>
    </row>
    <row r="8027" spans="1:7">
      <c r="A8027" s="100"/>
      <c r="B8027" s="99"/>
      <c r="C8027" s="99"/>
      <c r="D8027" s="99"/>
      <c r="E8027" s="99"/>
      <c r="F8027" s="99"/>
      <c r="G8027" s="99"/>
    </row>
    <row r="8028" spans="1:7">
      <c r="A8028" s="100"/>
      <c r="B8028" s="99"/>
      <c r="C8028" s="99"/>
      <c r="D8028" s="99"/>
      <c r="E8028" s="99"/>
      <c r="F8028" s="99"/>
      <c r="G8028" s="99"/>
    </row>
    <row r="8029" spans="1:7">
      <c r="A8029" s="100"/>
      <c r="B8029" s="99"/>
      <c r="C8029" s="99"/>
      <c r="D8029" s="99"/>
      <c r="E8029" s="99"/>
      <c r="F8029" s="99"/>
      <c r="G8029" s="99"/>
    </row>
    <row r="8030" spans="1:7">
      <c r="A8030" s="100"/>
      <c r="B8030" s="99"/>
      <c r="C8030" s="99"/>
      <c r="D8030" s="99"/>
      <c r="E8030" s="99"/>
      <c r="F8030" s="99"/>
      <c r="G8030" s="99"/>
    </row>
    <row r="8031" spans="1:7">
      <c r="A8031" s="100"/>
      <c r="B8031" s="99"/>
      <c r="C8031" s="99"/>
      <c r="D8031" s="99"/>
      <c r="E8031" s="99"/>
      <c r="F8031" s="99"/>
      <c r="G8031" s="99"/>
    </row>
    <row r="8032" spans="1:7">
      <c r="A8032" s="100"/>
      <c r="B8032" s="99"/>
      <c r="C8032" s="99"/>
      <c r="D8032" s="99"/>
      <c r="E8032" s="99"/>
      <c r="F8032" s="99"/>
      <c r="G8032" s="99"/>
    </row>
    <row r="8033" spans="1:7">
      <c r="A8033" s="100"/>
      <c r="B8033" s="99"/>
      <c r="C8033" s="99"/>
      <c r="D8033" s="99"/>
      <c r="E8033" s="99"/>
      <c r="F8033" s="99"/>
      <c r="G8033" s="99"/>
    </row>
    <row r="8034" spans="1:7">
      <c r="A8034" s="100"/>
      <c r="B8034" s="99"/>
      <c r="C8034" s="99"/>
      <c r="D8034" s="99"/>
      <c r="E8034" s="99"/>
      <c r="F8034" s="99"/>
      <c r="G8034" s="99"/>
    </row>
    <row r="8035" spans="1:7">
      <c r="A8035" s="100"/>
      <c r="B8035" s="99"/>
      <c r="C8035" s="99"/>
      <c r="D8035" s="99"/>
      <c r="E8035" s="99"/>
      <c r="F8035" s="99"/>
      <c r="G8035" s="99"/>
    </row>
    <row r="8036" spans="1:7">
      <c r="A8036" s="100"/>
      <c r="B8036" s="99"/>
      <c r="C8036" s="99"/>
      <c r="D8036" s="99"/>
      <c r="E8036" s="99"/>
      <c r="F8036" s="99"/>
      <c r="G8036" s="99"/>
    </row>
    <row r="8037" spans="1:7">
      <c r="A8037" s="100"/>
      <c r="B8037" s="99"/>
      <c r="C8037" s="99"/>
      <c r="D8037" s="99"/>
      <c r="E8037" s="99"/>
      <c r="F8037" s="99"/>
      <c r="G8037" s="99"/>
    </row>
    <row r="8038" spans="1:7">
      <c r="A8038" s="100"/>
      <c r="B8038" s="99"/>
      <c r="C8038" s="99"/>
      <c r="D8038" s="99"/>
      <c r="E8038" s="99"/>
      <c r="F8038" s="99"/>
      <c r="G8038" s="99"/>
    </row>
    <row r="8039" spans="1:7">
      <c r="A8039" s="100"/>
      <c r="B8039" s="99"/>
      <c r="C8039" s="99"/>
      <c r="D8039" s="99"/>
      <c r="E8039" s="99"/>
      <c r="F8039" s="99"/>
      <c r="G8039" s="99"/>
    </row>
    <row r="8040" spans="1:7">
      <c r="A8040" s="100"/>
      <c r="B8040" s="99"/>
      <c r="C8040" s="99"/>
      <c r="D8040" s="99"/>
      <c r="E8040" s="99"/>
      <c r="F8040" s="99"/>
      <c r="G8040" s="99"/>
    </row>
    <row r="8041" spans="1:7">
      <c r="A8041" s="104"/>
      <c r="B8041" s="103"/>
      <c r="C8041" s="103"/>
      <c r="D8041" s="103"/>
      <c r="E8041" s="103"/>
      <c r="F8041" s="103"/>
      <c r="G8041" s="103"/>
    </row>
    <row r="8042" spans="1:7">
      <c r="A8042" s="104"/>
      <c r="B8042" s="103"/>
      <c r="C8042" s="103"/>
      <c r="D8042" s="103"/>
      <c r="E8042" s="103"/>
      <c r="F8042" s="103"/>
      <c r="G8042" s="103"/>
    </row>
    <row r="8043" spans="1:7">
      <c r="A8043" s="104"/>
      <c r="B8043" s="103"/>
      <c r="C8043" s="103"/>
      <c r="D8043" s="103"/>
      <c r="E8043" s="103"/>
      <c r="F8043" s="103"/>
      <c r="G8043" s="103"/>
    </row>
    <row r="8044" spans="1:7">
      <c r="A8044" s="104"/>
      <c r="B8044" s="103"/>
      <c r="C8044" s="103"/>
      <c r="D8044" s="103"/>
      <c r="E8044" s="103"/>
      <c r="F8044" s="103"/>
      <c r="G8044" s="103"/>
    </row>
    <row r="8045" spans="1:7">
      <c r="A8045" s="104"/>
      <c r="B8045" s="103"/>
      <c r="C8045" s="103"/>
      <c r="D8045" s="103"/>
      <c r="E8045" s="103"/>
      <c r="F8045" s="103"/>
      <c r="G8045" s="103"/>
    </row>
    <row r="8046" spans="1:7">
      <c r="A8046" s="104"/>
      <c r="B8046" s="103"/>
      <c r="C8046" s="103"/>
      <c r="D8046" s="103"/>
      <c r="E8046" s="103"/>
      <c r="F8046" s="103"/>
      <c r="G8046" s="103"/>
    </row>
    <row r="8047" spans="1:7">
      <c r="A8047" s="104"/>
      <c r="B8047" s="103"/>
      <c r="C8047" s="103"/>
      <c r="D8047" s="103"/>
      <c r="E8047" s="103"/>
      <c r="F8047" s="103"/>
      <c r="G8047" s="103"/>
    </row>
    <row r="8048" spans="1:7">
      <c r="A8048" s="104"/>
      <c r="B8048" s="103"/>
      <c r="C8048" s="103"/>
      <c r="D8048" s="103"/>
      <c r="E8048" s="103"/>
      <c r="F8048" s="103"/>
      <c r="G8048" s="103"/>
    </row>
    <row r="8049" spans="1:7">
      <c r="A8049" s="104"/>
      <c r="B8049" s="103"/>
      <c r="C8049" s="103"/>
      <c r="D8049" s="103"/>
      <c r="E8049" s="103"/>
      <c r="F8049" s="103"/>
      <c r="G8049" s="103"/>
    </row>
    <row r="8050" spans="1:7">
      <c r="A8050" s="104"/>
      <c r="B8050" s="103"/>
      <c r="C8050" s="103"/>
      <c r="D8050" s="103"/>
      <c r="E8050" s="103"/>
      <c r="F8050" s="103"/>
      <c r="G8050" s="103"/>
    </row>
    <row r="8051" spans="1:7">
      <c r="A8051" s="104"/>
      <c r="B8051" s="103"/>
      <c r="C8051" s="103"/>
      <c r="D8051" s="103"/>
      <c r="E8051" s="103"/>
      <c r="F8051" s="103"/>
      <c r="G8051" s="103"/>
    </row>
    <row r="8052" spans="1:7">
      <c r="A8052" s="104"/>
      <c r="B8052" s="103"/>
      <c r="C8052" s="103"/>
      <c r="D8052" s="103"/>
      <c r="E8052" s="103"/>
      <c r="F8052" s="103"/>
      <c r="G8052" s="103"/>
    </row>
    <row r="8053" spans="1:7">
      <c r="A8053" s="104"/>
      <c r="B8053" s="103"/>
      <c r="C8053" s="103"/>
      <c r="D8053" s="103"/>
      <c r="E8053" s="103"/>
      <c r="F8053" s="103"/>
      <c r="G8053" s="103"/>
    </row>
    <row r="8054" spans="1:7">
      <c r="A8054" s="104"/>
      <c r="B8054" s="103"/>
      <c r="C8054" s="103"/>
      <c r="D8054" s="103"/>
      <c r="E8054" s="103"/>
      <c r="F8054" s="103"/>
      <c r="G8054" s="103"/>
    </row>
    <row r="8055" spans="1:7">
      <c r="A8055" s="104"/>
      <c r="B8055" s="103"/>
      <c r="C8055" s="103"/>
      <c r="D8055" s="103"/>
      <c r="E8055" s="103"/>
      <c r="F8055" s="103"/>
      <c r="G8055" s="103"/>
    </row>
    <row r="8056" spans="1:7">
      <c r="A8056" s="104"/>
      <c r="B8056" s="103"/>
      <c r="C8056" s="103"/>
      <c r="D8056" s="103"/>
      <c r="E8056" s="103"/>
      <c r="F8056" s="103"/>
      <c r="G8056" s="103"/>
    </row>
    <row r="8057" spans="1:7">
      <c r="A8057" s="104"/>
      <c r="B8057" s="103"/>
      <c r="C8057" s="103"/>
      <c r="D8057" s="103"/>
      <c r="E8057" s="103"/>
      <c r="F8057" s="103"/>
      <c r="G8057" s="103"/>
    </row>
    <row r="8058" spans="1:7">
      <c r="A8058" s="104"/>
      <c r="B8058" s="103"/>
      <c r="C8058" s="103"/>
      <c r="D8058" s="103"/>
      <c r="E8058" s="103"/>
      <c r="F8058" s="103"/>
      <c r="G8058" s="103"/>
    </row>
    <row r="8059" spans="1:7">
      <c r="A8059" s="104"/>
      <c r="B8059" s="103"/>
      <c r="C8059" s="103"/>
      <c r="D8059" s="103"/>
      <c r="E8059" s="103"/>
      <c r="F8059" s="103"/>
      <c r="G8059" s="103"/>
    </row>
    <row r="8060" spans="1:7">
      <c r="A8060" s="104"/>
      <c r="B8060" s="103"/>
      <c r="C8060" s="103"/>
      <c r="D8060" s="103"/>
      <c r="E8060" s="103"/>
      <c r="F8060" s="103"/>
      <c r="G8060" s="103"/>
    </row>
    <row r="8061" spans="1:7">
      <c r="A8061" s="104"/>
      <c r="B8061" s="103"/>
      <c r="C8061" s="103"/>
      <c r="D8061" s="103"/>
      <c r="E8061" s="103"/>
      <c r="F8061" s="103"/>
      <c r="G8061" s="103"/>
    </row>
    <row r="8062" spans="1:7">
      <c r="A8062" s="104"/>
      <c r="B8062" s="103"/>
      <c r="C8062" s="103"/>
      <c r="D8062" s="103"/>
      <c r="E8062" s="103"/>
      <c r="F8062" s="103"/>
      <c r="G8062" s="103"/>
    </row>
    <row r="8063" spans="1:7">
      <c r="A8063" s="104"/>
      <c r="B8063" s="103"/>
      <c r="C8063" s="103"/>
      <c r="D8063" s="103"/>
      <c r="E8063" s="103"/>
      <c r="F8063" s="103"/>
      <c r="G8063" s="103"/>
    </row>
    <row r="8064" spans="1:7">
      <c r="A8064" s="104"/>
      <c r="B8064" s="103"/>
      <c r="C8064" s="103"/>
      <c r="D8064" s="103"/>
      <c r="E8064" s="103"/>
      <c r="F8064" s="103"/>
      <c r="G8064" s="103"/>
    </row>
    <row r="8065" spans="1:7">
      <c r="A8065" s="104"/>
      <c r="B8065" s="103"/>
      <c r="C8065" s="103"/>
      <c r="D8065" s="103"/>
      <c r="E8065" s="103"/>
      <c r="F8065" s="103"/>
      <c r="G8065" s="103"/>
    </row>
    <row r="8066" spans="1:7">
      <c r="A8066" s="104"/>
      <c r="B8066" s="103"/>
      <c r="C8066" s="103"/>
      <c r="D8066" s="103"/>
      <c r="E8066" s="103"/>
      <c r="F8066" s="103"/>
      <c r="G8066" s="103"/>
    </row>
    <row r="8067" spans="1:7">
      <c r="A8067" s="104"/>
      <c r="B8067" s="103"/>
      <c r="C8067" s="103"/>
      <c r="D8067" s="103"/>
      <c r="E8067" s="103"/>
      <c r="F8067" s="103"/>
      <c r="G8067" s="103"/>
    </row>
    <row r="8068" spans="1:7">
      <c r="A8068" s="104"/>
      <c r="B8068" s="103"/>
      <c r="C8068" s="103"/>
      <c r="D8068" s="103"/>
      <c r="E8068" s="103"/>
      <c r="F8068" s="103"/>
      <c r="G8068" s="103"/>
    </row>
    <row r="8069" spans="1:7">
      <c r="A8069" s="104"/>
      <c r="B8069" s="103"/>
      <c r="C8069" s="103"/>
      <c r="D8069" s="103"/>
      <c r="E8069" s="103"/>
      <c r="F8069" s="103"/>
      <c r="G8069" s="103"/>
    </row>
    <row r="8070" spans="1:7">
      <c r="A8070" s="104"/>
      <c r="B8070" s="103"/>
      <c r="C8070" s="103"/>
      <c r="D8070" s="103"/>
      <c r="E8070" s="103"/>
      <c r="F8070" s="103"/>
      <c r="G8070" s="103"/>
    </row>
    <row r="8071" spans="1:7">
      <c r="A8071" s="104"/>
      <c r="B8071" s="103"/>
      <c r="C8071" s="103"/>
      <c r="D8071" s="103"/>
      <c r="E8071" s="103"/>
      <c r="F8071" s="103"/>
      <c r="G8071" s="103"/>
    </row>
    <row r="8072" spans="1:7">
      <c r="A8072" s="104"/>
      <c r="B8072" s="103"/>
      <c r="C8072" s="103"/>
      <c r="D8072" s="103"/>
      <c r="E8072" s="103"/>
      <c r="F8072" s="103"/>
      <c r="G8072" s="103"/>
    </row>
    <row r="8073" spans="1:7">
      <c r="A8073" s="104"/>
      <c r="B8073" s="103"/>
      <c r="C8073" s="103"/>
      <c r="D8073" s="103"/>
      <c r="E8073" s="103"/>
      <c r="F8073" s="103"/>
      <c r="G8073" s="103"/>
    </row>
    <row r="8074" spans="1:7">
      <c r="A8074" s="104"/>
      <c r="B8074" s="103"/>
      <c r="C8074" s="103"/>
      <c r="D8074" s="103"/>
      <c r="E8074" s="103"/>
      <c r="F8074" s="103"/>
      <c r="G8074" s="103"/>
    </row>
    <row r="8075" spans="1:7">
      <c r="A8075" s="104"/>
      <c r="B8075" s="103"/>
      <c r="C8075" s="103"/>
      <c r="D8075" s="103"/>
      <c r="E8075" s="103"/>
      <c r="F8075" s="103"/>
      <c r="G8075" s="103"/>
    </row>
    <row r="8076" spans="1:7">
      <c r="A8076" s="104"/>
      <c r="B8076" s="103"/>
      <c r="C8076" s="103"/>
      <c r="D8076" s="103"/>
      <c r="E8076" s="103"/>
      <c r="F8076" s="103"/>
      <c r="G8076" s="103"/>
    </row>
    <row r="8077" spans="1:7">
      <c r="A8077" s="104"/>
      <c r="B8077" s="103"/>
      <c r="C8077" s="103"/>
      <c r="D8077" s="103"/>
      <c r="E8077" s="103"/>
      <c r="F8077" s="103"/>
      <c r="G8077" s="103"/>
    </row>
    <row r="8078" spans="1:7">
      <c r="A8078" s="104"/>
      <c r="B8078" s="103"/>
      <c r="C8078" s="103"/>
      <c r="D8078" s="103"/>
      <c r="E8078" s="103"/>
      <c r="F8078" s="103"/>
      <c r="G8078" s="103"/>
    </row>
    <row r="8079" spans="1:7">
      <c r="A8079" s="104"/>
      <c r="B8079" s="103"/>
      <c r="C8079" s="103"/>
      <c r="D8079" s="103"/>
      <c r="E8079" s="103"/>
      <c r="F8079" s="103"/>
      <c r="G8079" s="103"/>
    </row>
    <row r="8080" spans="1:7">
      <c r="A8080" s="104"/>
      <c r="B8080" s="103"/>
      <c r="C8080" s="103"/>
      <c r="D8080" s="103"/>
      <c r="E8080" s="103"/>
      <c r="F8080" s="103"/>
      <c r="G8080" s="103"/>
    </row>
    <row r="8081" spans="1:7">
      <c r="A8081" s="104"/>
      <c r="B8081" s="103"/>
      <c r="C8081" s="103"/>
      <c r="D8081" s="103"/>
      <c r="E8081" s="103"/>
      <c r="F8081" s="103"/>
      <c r="G8081" s="103"/>
    </row>
    <row r="8082" spans="1:7">
      <c r="A8082" s="104"/>
      <c r="B8082" s="103"/>
      <c r="C8082" s="103"/>
      <c r="D8082" s="103"/>
      <c r="E8082" s="103"/>
      <c r="F8082" s="103"/>
      <c r="G8082" s="103"/>
    </row>
    <row r="8083" spans="1:7">
      <c r="A8083" s="104"/>
      <c r="B8083" s="103"/>
      <c r="C8083" s="103"/>
      <c r="D8083" s="103"/>
      <c r="E8083" s="103"/>
      <c r="F8083" s="103"/>
      <c r="G8083" s="103"/>
    </row>
    <row r="8084" spans="1:7">
      <c r="A8084" s="104"/>
      <c r="B8084" s="103"/>
      <c r="C8084" s="103"/>
      <c r="D8084" s="103"/>
      <c r="E8084" s="103"/>
      <c r="F8084" s="103"/>
      <c r="G8084" s="103"/>
    </row>
    <row r="8085" spans="1:7">
      <c r="A8085" s="104"/>
      <c r="B8085" s="103"/>
      <c r="C8085" s="103"/>
      <c r="D8085" s="103"/>
      <c r="E8085" s="103"/>
      <c r="F8085" s="103"/>
      <c r="G8085" s="103"/>
    </row>
    <row r="8086" spans="1:7">
      <c r="A8086" s="104"/>
      <c r="B8086" s="103"/>
      <c r="C8086" s="103"/>
      <c r="D8086" s="103"/>
      <c r="E8086" s="103"/>
      <c r="F8086" s="103"/>
      <c r="G8086" s="103"/>
    </row>
    <row r="8087" spans="1:7">
      <c r="A8087" s="104"/>
      <c r="B8087" s="103"/>
      <c r="C8087" s="103"/>
      <c r="D8087" s="103"/>
      <c r="E8087" s="103"/>
      <c r="F8087" s="103"/>
      <c r="G8087" s="103"/>
    </row>
    <row r="8088" spans="1:7">
      <c r="A8088" s="104"/>
      <c r="B8088" s="103"/>
      <c r="C8088" s="103"/>
      <c r="D8088" s="103"/>
      <c r="E8088" s="103"/>
      <c r="F8088" s="103"/>
      <c r="G8088" s="103"/>
    </row>
    <row r="8089" spans="1:7">
      <c r="A8089" s="104"/>
      <c r="B8089" s="103"/>
      <c r="C8089" s="103"/>
      <c r="D8089" s="103"/>
      <c r="E8089" s="103"/>
      <c r="F8089" s="103"/>
      <c r="G8089" s="103"/>
    </row>
    <row r="8090" spans="1:7">
      <c r="A8090" s="104"/>
      <c r="B8090" s="103"/>
      <c r="C8090" s="103"/>
      <c r="D8090" s="103"/>
      <c r="E8090" s="103"/>
      <c r="F8090" s="103"/>
      <c r="G8090" s="103"/>
    </row>
    <row r="8091" spans="1:7">
      <c r="A8091" s="104"/>
      <c r="B8091" s="103"/>
      <c r="C8091" s="103"/>
      <c r="D8091" s="103"/>
      <c r="E8091" s="103"/>
      <c r="F8091" s="103"/>
      <c r="G8091" s="103"/>
    </row>
    <row r="8092" spans="1:7">
      <c r="A8092" s="104"/>
      <c r="B8092" s="103"/>
      <c r="C8092" s="103"/>
      <c r="D8092" s="103"/>
      <c r="E8092" s="103"/>
      <c r="F8092" s="103"/>
      <c r="G8092" s="103"/>
    </row>
    <row r="8093" spans="1:7">
      <c r="A8093" s="104"/>
      <c r="B8093" s="103"/>
      <c r="C8093" s="103"/>
      <c r="D8093" s="103"/>
      <c r="E8093" s="103"/>
      <c r="F8093" s="103"/>
      <c r="G8093" s="103"/>
    </row>
    <row r="8094" spans="1:7">
      <c r="A8094" s="104"/>
      <c r="B8094" s="103"/>
      <c r="C8094" s="103"/>
      <c r="D8094" s="103"/>
      <c r="E8094" s="103"/>
      <c r="F8094" s="103"/>
      <c r="G8094" s="103"/>
    </row>
    <row r="8095" spans="1:7">
      <c r="A8095" s="104"/>
      <c r="B8095" s="103"/>
      <c r="C8095" s="103"/>
      <c r="D8095" s="103"/>
      <c r="E8095" s="103"/>
      <c r="F8095" s="103"/>
      <c r="G8095" s="103"/>
    </row>
    <row r="8096" spans="1:7">
      <c r="A8096" s="104"/>
      <c r="B8096" s="103"/>
      <c r="C8096" s="103"/>
      <c r="D8096" s="103"/>
      <c r="E8096" s="103"/>
      <c r="F8096" s="103"/>
      <c r="G8096" s="103"/>
    </row>
    <row r="8097" spans="1:7">
      <c r="A8097" s="104"/>
      <c r="B8097" s="103"/>
      <c r="C8097" s="103"/>
      <c r="D8097" s="103"/>
      <c r="E8097" s="103"/>
      <c r="F8097" s="103"/>
      <c r="G8097" s="103"/>
    </row>
    <row r="8098" spans="1:7">
      <c r="A8098" s="104"/>
      <c r="B8098" s="103"/>
      <c r="C8098" s="103"/>
      <c r="D8098" s="103"/>
      <c r="E8098" s="103"/>
      <c r="F8098" s="103"/>
      <c r="G8098" s="103"/>
    </row>
    <row r="8099" spans="1:7">
      <c r="A8099" s="104"/>
      <c r="B8099" s="103"/>
      <c r="C8099" s="103"/>
      <c r="D8099" s="103"/>
      <c r="E8099" s="103"/>
      <c r="F8099" s="103"/>
      <c r="G8099" s="103"/>
    </row>
    <row r="8100" spans="1:7">
      <c r="A8100" s="104"/>
      <c r="B8100" s="103"/>
      <c r="C8100" s="103"/>
      <c r="D8100" s="103"/>
      <c r="E8100" s="103"/>
      <c r="F8100" s="103"/>
      <c r="G8100" s="103"/>
    </row>
    <row r="8101" spans="1:7">
      <c r="A8101" s="106"/>
      <c r="B8101" s="105"/>
      <c r="C8101" s="105"/>
      <c r="D8101" s="105"/>
      <c r="E8101" s="105"/>
      <c r="F8101" s="105"/>
      <c r="G8101" s="105"/>
    </row>
    <row r="8102" spans="1:7">
      <c r="A8102" s="106"/>
      <c r="B8102" s="105"/>
      <c r="C8102" s="105"/>
      <c r="D8102" s="105"/>
      <c r="E8102" s="105"/>
      <c r="F8102" s="105"/>
      <c r="G8102" s="105"/>
    </row>
    <row r="8103" spans="1:7">
      <c r="A8103" s="106"/>
      <c r="B8103" s="105"/>
      <c r="C8103" s="105"/>
      <c r="D8103" s="105"/>
      <c r="E8103" s="105"/>
      <c r="F8103" s="105"/>
      <c r="G8103" s="105"/>
    </row>
    <row r="8104" spans="1:7">
      <c r="A8104" s="106"/>
      <c r="B8104" s="105"/>
      <c r="C8104" s="105"/>
      <c r="D8104" s="105"/>
      <c r="E8104" s="105"/>
      <c r="F8104" s="105"/>
      <c r="G8104" s="105"/>
    </row>
    <row r="8105" spans="1:7">
      <c r="A8105" s="106"/>
      <c r="B8105" s="105"/>
      <c r="C8105" s="105"/>
      <c r="D8105" s="105"/>
      <c r="E8105" s="105"/>
      <c r="F8105" s="105"/>
      <c r="G8105" s="105"/>
    </row>
    <row r="8106" spans="1:7">
      <c r="A8106" s="106"/>
      <c r="B8106" s="105"/>
      <c r="C8106" s="105"/>
      <c r="D8106" s="105"/>
      <c r="E8106" s="105"/>
      <c r="F8106" s="105"/>
      <c r="G8106" s="105"/>
    </row>
    <row r="8107" spans="1:7">
      <c r="A8107" s="106"/>
      <c r="B8107" s="105"/>
      <c r="C8107" s="105"/>
      <c r="D8107" s="105"/>
      <c r="E8107" s="105"/>
      <c r="F8107" s="105"/>
      <c r="G8107" s="105"/>
    </row>
    <row r="8108" spans="1:7">
      <c r="A8108" s="106"/>
      <c r="B8108" s="105"/>
      <c r="C8108" s="105"/>
      <c r="D8108" s="105"/>
      <c r="E8108" s="105"/>
      <c r="F8108" s="105"/>
      <c r="G8108" s="105"/>
    </row>
    <row r="8109" spans="1:7">
      <c r="A8109" s="106"/>
      <c r="B8109" s="105"/>
      <c r="C8109" s="105"/>
      <c r="D8109" s="105"/>
      <c r="E8109" s="105"/>
      <c r="F8109" s="105"/>
      <c r="G8109" s="105"/>
    </row>
    <row r="8110" spans="1:7">
      <c r="A8110" s="106"/>
      <c r="B8110" s="105"/>
      <c r="C8110" s="105"/>
      <c r="D8110" s="105"/>
      <c r="E8110" s="105"/>
      <c r="F8110" s="105"/>
      <c r="G8110" s="105"/>
    </row>
    <row r="8111" spans="1:7">
      <c r="A8111" s="106"/>
      <c r="B8111" s="105"/>
      <c r="C8111" s="105"/>
      <c r="D8111" s="105"/>
      <c r="E8111" s="105"/>
      <c r="F8111" s="105"/>
      <c r="G8111" s="105"/>
    </row>
    <row r="8112" spans="1:7">
      <c r="A8112" s="106"/>
      <c r="B8112" s="105"/>
      <c r="C8112" s="105"/>
      <c r="D8112" s="105"/>
      <c r="E8112" s="105"/>
      <c r="F8112" s="105"/>
      <c r="G8112" s="105"/>
    </row>
    <row r="8113" spans="1:7">
      <c r="A8113" s="106"/>
      <c r="B8113" s="105"/>
      <c r="C8113" s="105"/>
      <c r="D8113" s="105"/>
      <c r="E8113" s="105"/>
      <c r="F8113" s="105"/>
      <c r="G8113" s="105"/>
    </row>
    <row r="8114" spans="1:7">
      <c r="A8114" s="106"/>
      <c r="B8114" s="105"/>
      <c r="C8114" s="105"/>
      <c r="D8114" s="105"/>
      <c r="E8114" s="105"/>
      <c r="F8114" s="105"/>
      <c r="G8114" s="105"/>
    </row>
    <row r="8115" spans="1:7">
      <c r="A8115" s="106"/>
      <c r="B8115" s="105"/>
      <c r="C8115" s="105"/>
      <c r="D8115" s="105"/>
      <c r="E8115" s="105"/>
      <c r="F8115" s="105"/>
      <c r="G8115" s="105"/>
    </row>
    <row r="8116" spans="1:7">
      <c r="A8116" s="106"/>
      <c r="B8116" s="105"/>
      <c r="C8116" s="105"/>
      <c r="D8116" s="105"/>
      <c r="E8116" s="105"/>
      <c r="F8116" s="105"/>
      <c r="G8116" s="105"/>
    </row>
    <row r="8117" spans="1:7">
      <c r="A8117" s="106"/>
      <c r="B8117" s="105"/>
      <c r="C8117" s="105"/>
      <c r="D8117" s="105"/>
      <c r="E8117" s="105"/>
      <c r="F8117" s="105"/>
      <c r="G8117" s="105"/>
    </row>
    <row r="8118" spans="1:7">
      <c r="A8118" s="106"/>
      <c r="B8118" s="105"/>
      <c r="C8118" s="105"/>
      <c r="D8118" s="105"/>
      <c r="E8118" s="105"/>
      <c r="F8118" s="105"/>
      <c r="G8118" s="105"/>
    </row>
    <row r="8119" spans="1:7">
      <c r="A8119" s="106"/>
      <c r="B8119" s="105"/>
      <c r="C8119" s="105"/>
      <c r="D8119" s="105"/>
      <c r="E8119" s="105"/>
      <c r="F8119" s="105"/>
      <c r="G8119" s="105"/>
    </row>
    <row r="8120" spans="1:7">
      <c r="A8120" s="106"/>
      <c r="B8120" s="105"/>
      <c r="C8120" s="105"/>
      <c r="D8120" s="105"/>
      <c r="E8120" s="105"/>
      <c r="F8120" s="105"/>
      <c r="G8120" s="105"/>
    </row>
    <row r="8121" spans="1:7">
      <c r="A8121" s="106"/>
      <c r="B8121" s="105"/>
      <c r="C8121" s="105"/>
      <c r="D8121" s="105"/>
      <c r="E8121" s="105"/>
      <c r="F8121" s="105"/>
      <c r="G8121" s="105"/>
    </row>
    <row r="8122" spans="1:7">
      <c r="A8122" s="106"/>
      <c r="B8122" s="105"/>
      <c r="C8122" s="105"/>
      <c r="D8122" s="105"/>
      <c r="E8122" s="105"/>
      <c r="F8122" s="105"/>
      <c r="G8122" s="105"/>
    </row>
    <row r="8123" spans="1:7">
      <c r="A8123" s="106"/>
      <c r="B8123" s="105"/>
      <c r="C8123" s="105"/>
      <c r="D8123" s="105"/>
      <c r="E8123" s="105"/>
      <c r="F8123" s="105"/>
      <c r="G8123" s="105"/>
    </row>
    <row r="8124" spans="1:7">
      <c r="A8124" s="16"/>
    </row>
    <row r="8125" spans="1:7">
      <c r="A8125" s="16"/>
    </row>
    <row r="8126" spans="1:7">
      <c r="A8126" s="16"/>
    </row>
    <row r="8127" spans="1:7">
      <c r="A8127" s="16"/>
    </row>
    <row r="8128" spans="1:7">
      <c r="A8128" s="16"/>
    </row>
    <row r="8129" spans="1:1">
      <c r="A8129" s="16"/>
    </row>
    <row r="8130" spans="1:1">
      <c r="A8130" s="16"/>
    </row>
    <row r="8131" spans="1:1">
      <c r="A8131" s="16"/>
    </row>
    <row r="8132" spans="1:1">
      <c r="A8132" s="16"/>
    </row>
    <row r="8133" spans="1:1">
      <c r="A8133" s="16"/>
    </row>
    <row r="8134" spans="1:1">
      <c r="A8134" s="16"/>
    </row>
    <row r="8135" spans="1:1">
      <c r="A8135" s="16"/>
    </row>
    <row r="8136" spans="1:1">
      <c r="A8136" s="16"/>
    </row>
    <row r="8137" spans="1:1">
      <c r="A8137" s="16"/>
    </row>
    <row r="8138" spans="1:1">
      <c r="A8138" s="16"/>
    </row>
    <row r="8139" spans="1:1">
      <c r="A8139" s="16"/>
    </row>
    <row r="8140" spans="1:1">
      <c r="A8140" s="16"/>
    </row>
    <row r="8141" spans="1:1">
      <c r="A8141" s="16"/>
    </row>
    <row r="8142" spans="1:1">
      <c r="A8142" s="16"/>
    </row>
    <row r="8143" spans="1:1">
      <c r="A8143" s="16"/>
    </row>
    <row r="8144" spans="1:1">
      <c r="A8144" s="16"/>
    </row>
    <row r="8145" spans="1:1">
      <c r="A8145" s="16"/>
    </row>
    <row r="8146" spans="1:1">
      <c r="A8146" s="16"/>
    </row>
    <row r="8147" spans="1:1">
      <c r="A8147" s="16"/>
    </row>
    <row r="8148" spans="1:1">
      <c r="A8148" s="16"/>
    </row>
    <row r="8149" spans="1:1">
      <c r="A8149" s="16"/>
    </row>
    <row r="8150" spans="1:1">
      <c r="A8150" s="16"/>
    </row>
    <row r="8151" spans="1:1">
      <c r="A8151" s="16"/>
    </row>
    <row r="8152" spans="1:1">
      <c r="A8152" s="16"/>
    </row>
    <row r="8153" spans="1:1">
      <c r="A8153" s="16"/>
    </row>
    <row r="8154" spans="1:1">
      <c r="A8154" s="16"/>
    </row>
    <row r="8155" spans="1:1">
      <c r="A8155" s="16"/>
    </row>
    <row r="8156" spans="1:1">
      <c r="A8156" s="16"/>
    </row>
    <row r="8157" spans="1:1">
      <c r="A8157" s="16"/>
    </row>
    <row r="8158" spans="1:1">
      <c r="A8158" s="16"/>
    </row>
    <row r="8159" spans="1:1">
      <c r="A8159" s="16"/>
    </row>
    <row r="8160" spans="1:1">
      <c r="A8160" s="16"/>
    </row>
    <row r="8161" spans="1:1">
      <c r="A8161" s="16"/>
    </row>
    <row r="8162" spans="1:1">
      <c r="A8162" s="16"/>
    </row>
    <row r="8163" spans="1:1">
      <c r="A8163" s="16"/>
    </row>
    <row r="8164" spans="1:1">
      <c r="A8164" s="16"/>
    </row>
    <row r="8165" spans="1:1">
      <c r="A8165" s="16"/>
    </row>
    <row r="8166" spans="1:1">
      <c r="A8166" s="16"/>
    </row>
    <row r="8167" spans="1:1">
      <c r="A8167" s="16"/>
    </row>
    <row r="8168" spans="1:1">
      <c r="A8168" s="16"/>
    </row>
    <row r="8169" spans="1:1">
      <c r="A8169" s="16"/>
    </row>
    <row r="8170" spans="1:1">
      <c r="A8170" s="16"/>
    </row>
    <row r="8171" spans="1:1">
      <c r="A8171" s="16"/>
    </row>
    <row r="8172" spans="1:1">
      <c r="A8172" s="16"/>
    </row>
    <row r="8173" spans="1:1">
      <c r="A8173" s="16"/>
    </row>
    <row r="8174" spans="1:1">
      <c r="A8174" s="16"/>
    </row>
    <row r="8175" spans="1:1">
      <c r="A8175" s="16"/>
    </row>
    <row r="8176" spans="1:1">
      <c r="A8176" s="16"/>
    </row>
    <row r="8177" spans="1:1">
      <c r="A8177" s="16"/>
    </row>
    <row r="8178" spans="1:1">
      <c r="A8178" s="16"/>
    </row>
    <row r="8179" spans="1:1">
      <c r="A8179" s="16"/>
    </row>
    <row r="8180" spans="1:1">
      <c r="A8180" s="16"/>
    </row>
    <row r="8181" spans="1:1">
      <c r="A8181" s="16"/>
    </row>
    <row r="8182" spans="1:1">
      <c r="A8182" s="16"/>
    </row>
    <row r="8183" spans="1:1">
      <c r="A8183" s="16"/>
    </row>
    <row r="8184" spans="1:1">
      <c r="A8184" s="16"/>
    </row>
    <row r="8185" spans="1:1">
      <c r="A8185" s="16"/>
    </row>
    <row r="8186" spans="1:1">
      <c r="A8186" s="16"/>
    </row>
    <row r="8187" spans="1:1">
      <c r="A8187" s="16"/>
    </row>
    <row r="8188" spans="1:1">
      <c r="A8188" s="16"/>
    </row>
    <row r="8189" spans="1:1">
      <c r="A8189" s="16"/>
    </row>
    <row r="8190" spans="1:1">
      <c r="A8190" s="16"/>
    </row>
    <row r="8191" spans="1:1">
      <c r="A8191" s="16"/>
    </row>
    <row r="8192" spans="1:1">
      <c r="A8192" s="16"/>
    </row>
    <row r="8193" spans="1:1">
      <c r="A8193" s="16"/>
    </row>
    <row r="8194" spans="1:1">
      <c r="A8194" s="16"/>
    </row>
    <row r="8195" spans="1:1">
      <c r="A8195" s="16"/>
    </row>
    <row r="8196" spans="1:1">
      <c r="A8196" s="16"/>
    </row>
    <row r="8197" spans="1:1">
      <c r="A8197" s="16"/>
    </row>
    <row r="8198" spans="1:1">
      <c r="A8198" s="16"/>
    </row>
    <row r="8199" spans="1:1">
      <c r="A8199" s="16"/>
    </row>
    <row r="8200" spans="1:1">
      <c r="A8200" s="16"/>
    </row>
    <row r="8201" spans="1:1">
      <c r="A8201" s="16"/>
    </row>
    <row r="8202" spans="1:1">
      <c r="A8202" s="16"/>
    </row>
    <row r="8203" spans="1:1">
      <c r="A8203" s="16"/>
    </row>
    <row r="8204" spans="1:1">
      <c r="A8204" s="16"/>
    </row>
    <row r="8205" spans="1:1">
      <c r="A8205" s="16"/>
    </row>
    <row r="8206" spans="1:1">
      <c r="A8206" s="16"/>
    </row>
    <row r="8207" spans="1:1">
      <c r="A8207" s="16"/>
    </row>
    <row r="8208" spans="1:1">
      <c r="A8208" s="16"/>
    </row>
    <row r="8209" spans="1:1">
      <c r="A8209" s="16"/>
    </row>
    <row r="8210" spans="1:1">
      <c r="A8210" s="16"/>
    </row>
    <row r="8211" spans="1:1">
      <c r="A8211" s="16"/>
    </row>
    <row r="8212" spans="1:1">
      <c r="A8212" s="16"/>
    </row>
    <row r="8213" spans="1:1">
      <c r="A8213" s="16"/>
    </row>
    <row r="8214" spans="1:1">
      <c r="A8214" s="16"/>
    </row>
    <row r="8215" spans="1:1">
      <c r="A8215" s="16"/>
    </row>
    <row r="8216" spans="1:1">
      <c r="A8216" s="16"/>
    </row>
    <row r="8217" spans="1:1">
      <c r="A8217" s="16"/>
    </row>
    <row r="8218" spans="1:1">
      <c r="A8218" s="16"/>
    </row>
    <row r="8219" spans="1:1">
      <c r="A8219" s="16"/>
    </row>
    <row r="8220" spans="1:1">
      <c r="A8220" s="16"/>
    </row>
    <row r="8221" spans="1:1">
      <c r="A8221" s="16"/>
    </row>
    <row r="8222" spans="1:1">
      <c r="A8222" s="16"/>
    </row>
    <row r="8223" spans="1:1">
      <c r="A8223" s="16"/>
    </row>
    <row r="8224" spans="1:1">
      <c r="A8224" s="16"/>
    </row>
    <row r="8225" spans="1:1">
      <c r="A8225" s="16"/>
    </row>
    <row r="8226" spans="1:1">
      <c r="A8226" s="16"/>
    </row>
    <row r="8227" spans="1:1">
      <c r="A8227" s="16"/>
    </row>
    <row r="8228" spans="1:1">
      <c r="A8228" s="16"/>
    </row>
    <row r="8229" spans="1:1">
      <c r="A8229" s="16"/>
    </row>
    <row r="8230" spans="1:1">
      <c r="A8230" s="16"/>
    </row>
    <row r="8231" spans="1:1">
      <c r="A8231" s="16"/>
    </row>
    <row r="8232" spans="1:1">
      <c r="A8232" s="16"/>
    </row>
    <row r="8233" spans="1:1">
      <c r="A8233" s="16"/>
    </row>
    <row r="8234" spans="1:1">
      <c r="A8234" s="16"/>
    </row>
    <row r="8235" spans="1:1">
      <c r="A8235" s="16"/>
    </row>
    <row r="8236" spans="1:1">
      <c r="A8236" s="16"/>
    </row>
    <row r="8237" spans="1:1">
      <c r="A8237" s="16"/>
    </row>
    <row r="8238" spans="1:1">
      <c r="A8238" s="16"/>
    </row>
    <row r="8239" spans="1:1">
      <c r="A8239" s="16"/>
    </row>
    <row r="8240" spans="1:1">
      <c r="A8240" s="16"/>
    </row>
    <row r="8241" spans="1:1">
      <c r="A8241" s="16"/>
    </row>
    <row r="8242" spans="1:1">
      <c r="A8242" s="16"/>
    </row>
    <row r="8243" spans="1:1">
      <c r="A8243" s="16"/>
    </row>
    <row r="8244" spans="1:1">
      <c r="A8244" s="16"/>
    </row>
    <row r="8245" spans="1:1">
      <c r="A8245" s="16"/>
    </row>
    <row r="8246" spans="1:1">
      <c r="A8246" s="16"/>
    </row>
    <row r="8247" spans="1:1">
      <c r="A8247" s="16"/>
    </row>
    <row r="8248" spans="1:1">
      <c r="A8248" s="16"/>
    </row>
    <row r="8249" spans="1:1">
      <c r="A8249" s="16"/>
    </row>
    <row r="8250" spans="1:1">
      <c r="A8250" s="16"/>
    </row>
    <row r="8251" spans="1:1">
      <c r="A8251" s="16"/>
    </row>
    <row r="8252" spans="1:1">
      <c r="A8252" s="16"/>
    </row>
    <row r="8253" spans="1:1">
      <c r="A8253" s="16"/>
    </row>
    <row r="8254" spans="1:1">
      <c r="A8254" s="16"/>
    </row>
    <row r="8255" spans="1:1">
      <c r="A8255" s="16"/>
    </row>
    <row r="8256" spans="1:1">
      <c r="A8256" s="16"/>
    </row>
    <row r="8257" spans="1:1">
      <c r="A8257" s="16"/>
    </row>
    <row r="8258" spans="1:1">
      <c r="A8258" s="16"/>
    </row>
    <row r="8259" spans="1:1">
      <c r="A8259" s="16"/>
    </row>
    <row r="8260" spans="1:1">
      <c r="A8260" s="16"/>
    </row>
    <row r="8261" spans="1:1">
      <c r="A8261" s="16"/>
    </row>
    <row r="8262" spans="1:1">
      <c r="A8262" s="16"/>
    </row>
    <row r="8263" spans="1:1">
      <c r="A8263" s="16"/>
    </row>
    <row r="8264" spans="1:1">
      <c r="A8264" s="16"/>
    </row>
    <row r="8265" spans="1:1">
      <c r="A8265" s="16"/>
    </row>
    <row r="8266" spans="1:1">
      <c r="A8266" s="16"/>
    </row>
    <row r="8267" spans="1:1">
      <c r="A8267" s="16"/>
    </row>
    <row r="8268" spans="1:1">
      <c r="A8268" s="16"/>
    </row>
    <row r="8269" spans="1:1">
      <c r="A8269" s="16"/>
    </row>
    <row r="8270" spans="1:1">
      <c r="A8270" s="16"/>
    </row>
    <row r="8271" spans="1:1">
      <c r="A8271" s="16"/>
    </row>
    <row r="8272" spans="1:1">
      <c r="A8272" s="16"/>
    </row>
    <row r="8273" spans="1:1">
      <c r="A8273" s="16"/>
    </row>
    <row r="8274" spans="1:1">
      <c r="A8274" s="16"/>
    </row>
    <row r="8275" spans="1:1">
      <c r="A8275" s="16"/>
    </row>
    <row r="8276" spans="1:1">
      <c r="A8276" s="16"/>
    </row>
    <row r="8277" spans="1:1">
      <c r="A8277" s="16"/>
    </row>
    <row r="8278" spans="1:1">
      <c r="A8278" s="16"/>
    </row>
    <row r="8279" spans="1:1">
      <c r="A8279" s="16"/>
    </row>
    <row r="8280" spans="1:1">
      <c r="A8280" s="16"/>
    </row>
    <row r="8281" spans="1:1">
      <c r="A8281" s="16"/>
    </row>
    <row r="8282" spans="1:1">
      <c r="A8282" s="16"/>
    </row>
    <row r="8283" spans="1:1">
      <c r="A8283" s="16"/>
    </row>
    <row r="8284" spans="1:1">
      <c r="A8284" s="16"/>
    </row>
    <row r="8285" spans="1:1">
      <c r="A8285" s="16"/>
    </row>
    <row r="8286" spans="1:1">
      <c r="A8286" s="16"/>
    </row>
    <row r="8287" spans="1:1">
      <c r="A8287" s="16"/>
    </row>
    <row r="8288" spans="1:1">
      <c r="A8288" s="16"/>
    </row>
    <row r="8289" spans="1:1">
      <c r="A8289" s="16"/>
    </row>
    <row r="8290" spans="1:1">
      <c r="A8290" s="16"/>
    </row>
    <row r="8291" spans="1:1">
      <c r="A8291" s="16"/>
    </row>
    <row r="8292" spans="1:1">
      <c r="A8292" s="16"/>
    </row>
    <row r="8293" spans="1:1">
      <c r="A8293" s="16"/>
    </row>
    <row r="8294" spans="1:1">
      <c r="A8294" s="16"/>
    </row>
    <row r="8295" spans="1:1">
      <c r="A8295" s="16"/>
    </row>
    <row r="8296" spans="1:1">
      <c r="A8296" s="16"/>
    </row>
    <row r="8297" spans="1:1">
      <c r="A8297" s="16"/>
    </row>
    <row r="8298" spans="1:1">
      <c r="A8298" s="16"/>
    </row>
    <row r="8299" spans="1:1">
      <c r="A8299" s="16"/>
    </row>
    <row r="8300" spans="1:1">
      <c r="A8300" s="16"/>
    </row>
    <row r="8301" spans="1:1">
      <c r="A8301" s="16"/>
    </row>
    <row r="8302" spans="1:1">
      <c r="A8302" s="16"/>
    </row>
    <row r="8303" spans="1:1">
      <c r="A8303" s="16"/>
    </row>
    <row r="8304" spans="1:1">
      <c r="A8304" s="16"/>
    </row>
    <row r="8305" spans="1:1">
      <c r="A8305" s="16"/>
    </row>
    <row r="8306" spans="1:1">
      <c r="A8306" s="16"/>
    </row>
    <row r="8307" spans="1:1">
      <c r="A8307" s="16"/>
    </row>
    <row r="8308" spans="1:1">
      <c r="A8308" s="16"/>
    </row>
    <row r="8309" spans="1:1">
      <c r="A8309" s="16"/>
    </row>
    <row r="8310" spans="1:1">
      <c r="A8310" s="16"/>
    </row>
    <row r="8311" spans="1:1">
      <c r="A8311" s="16"/>
    </row>
    <row r="8312" spans="1:1">
      <c r="A8312" s="16"/>
    </row>
    <row r="8313" spans="1:1">
      <c r="A8313" s="16"/>
    </row>
    <row r="8314" spans="1:1">
      <c r="A8314" s="16"/>
    </row>
    <row r="8315" spans="1:1">
      <c r="A8315" s="16"/>
    </row>
    <row r="8316" spans="1:1">
      <c r="A8316" s="16"/>
    </row>
    <row r="8317" spans="1:1">
      <c r="A8317" s="16"/>
    </row>
    <row r="8318" spans="1:1">
      <c r="A8318" s="16"/>
    </row>
    <row r="8319" spans="1:1">
      <c r="A8319" s="16"/>
    </row>
    <row r="8320" spans="1:1">
      <c r="A8320" s="16"/>
    </row>
    <row r="8321" spans="1:1">
      <c r="A8321" s="16"/>
    </row>
    <row r="8322" spans="1:1">
      <c r="A8322" s="16"/>
    </row>
    <row r="8323" spans="1:1">
      <c r="A8323" s="16"/>
    </row>
    <row r="8324" spans="1:1">
      <c r="A8324" s="16"/>
    </row>
    <row r="8325" spans="1:1">
      <c r="A8325" s="16"/>
    </row>
    <row r="8326" spans="1:1">
      <c r="A8326" s="16"/>
    </row>
    <row r="8327" spans="1:1">
      <c r="A8327" s="16"/>
    </row>
    <row r="8328" spans="1:1">
      <c r="A8328" s="16"/>
    </row>
    <row r="8329" spans="1:1">
      <c r="A8329" s="16"/>
    </row>
    <row r="8330" spans="1:1">
      <c r="A8330" s="16"/>
    </row>
    <row r="8331" spans="1:1">
      <c r="A8331" s="16"/>
    </row>
    <row r="8332" spans="1:1">
      <c r="A8332" s="16"/>
    </row>
    <row r="8333" spans="1:1">
      <c r="A8333" s="16"/>
    </row>
    <row r="8334" spans="1:1">
      <c r="A8334" s="16"/>
    </row>
    <row r="8335" spans="1:1">
      <c r="A8335" s="16"/>
    </row>
    <row r="8336" spans="1:1">
      <c r="A8336" s="16"/>
    </row>
    <row r="8337" spans="1:1">
      <c r="A8337" s="16"/>
    </row>
    <row r="8338" spans="1:1">
      <c r="A8338" s="16"/>
    </row>
    <row r="8339" spans="1:1">
      <c r="A8339" s="16"/>
    </row>
    <row r="8340" spans="1:1">
      <c r="A8340" s="16"/>
    </row>
    <row r="8341" spans="1:1">
      <c r="A8341" s="16"/>
    </row>
    <row r="8342" spans="1:1">
      <c r="A8342" s="16"/>
    </row>
    <row r="8343" spans="1:1">
      <c r="A8343" s="16"/>
    </row>
    <row r="8344" spans="1:1">
      <c r="A8344" s="16"/>
    </row>
    <row r="8345" spans="1:1">
      <c r="A8345" s="16"/>
    </row>
    <row r="8346" spans="1:1">
      <c r="A8346" s="16"/>
    </row>
    <row r="8347" spans="1:1">
      <c r="A8347" s="16"/>
    </row>
    <row r="8348" spans="1:1">
      <c r="A8348" s="16"/>
    </row>
    <row r="8349" spans="1:1">
      <c r="A8349" s="16"/>
    </row>
    <row r="8350" spans="1:1">
      <c r="A8350" s="16"/>
    </row>
    <row r="8351" spans="1:1">
      <c r="A8351" s="16"/>
    </row>
    <row r="8352" spans="1:1">
      <c r="A8352" s="16"/>
    </row>
    <row r="8353" spans="1:1">
      <c r="A8353" s="16"/>
    </row>
    <row r="8354" spans="1:1">
      <c r="A8354" s="16"/>
    </row>
    <row r="8355" spans="1:1">
      <c r="A8355" s="16"/>
    </row>
    <row r="8356" spans="1:1">
      <c r="A8356" s="16"/>
    </row>
    <row r="8357" spans="1:1">
      <c r="A8357" s="16"/>
    </row>
    <row r="8358" spans="1:1">
      <c r="A8358" s="16"/>
    </row>
    <row r="8359" spans="1:1">
      <c r="A8359" s="16"/>
    </row>
    <row r="8360" spans="1:1">
      <c r="A8360" s="16"/>
    </row>
    <row r="8361" spans="1:1">
      <c r="A8361" s="16"/>
    </row>
    <row r="8362" spans="1:1">
      <c r="A8362" s="16"/>
    </row>
    <row r="8363" spans="1:1">
      <c r="A8363" s="16"/>
    </row>
    <row r="8364" spans="1:1">
      <c r="A8364" s="16"/>
    </row>
    <row r="8365" spans="1:1">
      <c r="A8365" s="16"/>
    </row>
    <row r="8366" spans="1:1">
      <c r="A8366" s="16"/>
    </row>
    <row r="8367" spans="1:1">
      <c r="A8367" s="16"/>
    </row>
    <row r="8368" spans="1:1">
      <c r="A8368" s="16"/>
    </row>
    <row r="8369" spans="1:1">
      <c r="A8369" s="16"/>
    </row>
    <row r="8370" spans="1:1">
      <c r="A8370" s="16"/>
    </row>
    <row r="8371" spans="1:1">
      <c r="A8371" s="16"/>
    </row>
    <row r="8372" spans="1:1">
      <c r="A8372" s="16"/>
    </row>
    <row r="8373" spans="1:1">
      <c r="A8373" s="16"/>
    </row>
    <row r="8374" spans="1:1">
      <c r="A8374" s="16"/>
    </row>
    <row r="8375" spans="1:1">
      <c r="A8375" s="16"/>
    </row>
    <row r="8376" spans="1:1">
      <c r="A8376" s="16"/>
    </row>
    <row r="8377" spans="1:1">
      <c r="A8377" s="16"/>
    </row>
    <row r="8378" spans="1:1">
      <c r="A8378" s="16"/>
    </row>
    <row r="8379" spans="1:1">
      <c r="A8379" s="16"/>
    </row>
    <row r="8380" spans="1:1">
      <c r="A8380" s="16"/>
    </row>
    <row r="8381" spans="1:1">
      <c r="A8381" s="16"/>
    </row>
    <row r="8382" spans="1:1">
      <c r="A8382" s="16"/>
    </row>
    <row r="8383" spans="1:1">
      <c r="A8383" s="16"/>
    </row>
    <row r="8384" spans="1:1">
      <c r="A8384" s="16"/>
    </row>
    <row r="8385" spans="1:1">
      <c r="A8385" s="16"/>
    </row>
    <row r="8386" spans="1:1">
      <c r="A8386" s="16"/>
    </row>
    <row r="8387" spans="1:1">
      <c r="A8387" s="16"/>
    </row>
    <row r="8388" spans="1:1">
      <c r="A8388" s="16"/>
    </row>
    <row r="8389" spans="1:1">
      <c r="A8389" s="16"/>
    </row>
    <row r="8390" spans="1:1">
      <c r="A8390" s="16"/>
    </row>
    <row r="8391" spans="1:1">
      <c r="A8391" s="16"/>
    </row>
    <row r="8392" spans="1:1">
      <c r="A8392" s="16"/>
    </row>
    <row r="8393" spans="1:1">
      <c r="A8393" s="16"/>
    </row>
    <row r="8394" spans="1:1">
      <c r="A8394" s="16"/>
    </row>
    <row r="8395" spans="1:1">
      <c r="A8395" s="16"/>
    </row>
    <row r="8396" spans="1:1">
      <c r="A8396" s="16"/>
    </row>
    <row r="8397" spans="1:1">
      <c r="A8397" s="16"/>
    </row>
    <row r="8398" spans="1:1">
      <c r="A8398" s="16"/>
    </row>
    <row r="8399" spans="1:1">
      <c r="A8399" s="16"/>
    </row>
    <row r="8400" spans="1:1">
      <c r="A8400" s="16"/>
    </row>
    <row r="8401" spans="1:1">
      <c r="A8401" s="16"/>
    </row>
    <row r="8402" spans="1:1">
      <c r="A8402" s="16"/>
    </row>
    <row r="8403" spans="1:1">
      <c r="A8403" s="16"/>
    </row>
    <row r="8404" spans="1:1">
      <c r="A8404" s="16"/>
    </row>
    <row r="8405" spans="1:1">
      <c r="A8405" s="16"/>
    </row>
    <row r="8406" spans="1:1">
      <c r="A8406" s="16"/>
    </row>
    <row r="8407" spans="1:1">
      <c r="A8407" s="16"/>
    </row>
    <row r="8408" spans="1:1">
      <c r="A8408" s="16"/>
    </row>
    <row r="8409" spans="1:1">
      <c r="A8409" s="16"/>
    </row>
    <row r="8410" spans="1:1">
      <c r="A8410" s="16"/>
    </row>
    <row r="8411" spans="1:1">
      <c r="A8411" s="16"/>
    </row>
    <row r="8412" spans="1:1">
      <c r="A8412" s="16"/>
    </row>
    <row r="8413" spans="1:1">
      <c r="A8413" s="16"/>
    </row>
    <row r="8414" spans="1:1">
      <c r="A8414" s="16"/>
    </row>
    <row r="8415" spans="1:1">
      <c r="A8415" s="16"/>
    </row>
    <row r="8416" spans="1:1">
      <c r="A8416" s="16"/>
    </row>
    <row r="8417" spans="1:1">
      <c r="A8417" s="16"/>
    </row>
    <row r="8418" spans="1:1">
      <c r="A8418" s="16"/>
    </row>
    <row r="8419" spans="1:1">
      <c r="A8419" s="16"/>
    </row>
    <row r="8420" spans="1:1">
      <c r="A8420" s="16"/>
    </row>
    <row r="8421" spans="1:1">
      <c r="A8421" s="16"/>
    </row>
    <row r="8422" spans="1:1">
      <c r="A8422" s="16"/>
    </row>
    <row r="8423" spans="1:1">
      <c r="A8423" s="16"/>
    </row>
    <row r="8424" spans="1:1">
      <c r="A8424" s="16"/>
    </row>
    <row r="8425" spans="1:1">
      <c r="A8425" s="16"/>
    </row>
    <row r="8426" spans="1:1">
      <c r="A8426" s="16"/>
    </row>
    <row r="8427" spans="1:1">
      <c r="A8427" s="16"/>
    </row>
    <row r="8428" spans="1:1">
      <c r="A8428" s="16"/>
    </row>
    <row r="8429" spans="1:1">
      <c r="A8429" s="16"/>
    </row>
    <row r="8430" spans="1:1">
      <c r="A8430" s="16"/>
    </row>
    <row r="8431" spans="1:1">
      <c r="A8431" s="16"/>
    </row>
    <row r="8432" spans="1:1">
      <c r="A8432" s="16"/>
    </row>
    <row r="8433" spans="1:1">
      <c r="A8433" s="16"/>
    </row>
    <row r="8434" spans="1:1">
      <c r="A8434" s="16"/>
    </row>
    <row r="8435" spans="1:1">
      <c r="A8435" s="16"/>
    </row>
    <row r="8436" spans="1:1">
      <c r="A8436" s="16"/>
    </row>
    <row r="8437" spans="1:1">
      <c r="A8437" s="16"/>
    </row>
    <row r="8438" spans="1:1">
      <c r="A8438" s="16"/>
    </row>
    <row r="8439" spans="1:1">
      <c r="A8439" s="16"/>
    </row>
    <row r="8440" spans="1:1">
      <c r="A8440" s="16"/>
    </row>
    <row r="8441" spans="1:1">
      <c r="A8441" s="16"/>
    </row>
    <row r="8442" spans="1:1">
      <c r="A8442" s="16"/>
    </row>
    <row r="8443" spans="1:1">
      <c r="A8443" s="16"/>
    </row>
    <row r="8444" spans="1:1">
      <c r="A8444" s="16"/>
    </row>
    <row r="8445" spans="1:1">
      <c r="A8445" s="16"/>
    </row>
    <row r="8446" spans="1:1">
      <c r="A8446" s="16"/>
    </row>
    <row r="8447" spans="1:1">
      <c r="A8447" s="16"/>
    </row>
    <row r="8448" spans="1:1">
      <c r="A8448" s="16"/>
    </row>
    <row r="8449" spans="1:1">
      <c r="A8449" s="16"/>
    </row>
    <row r="8450" spans="1:1">
      <c r="A8450" s="16"/>
    </row>
    <row r="8451" spans="1:1">
      <c r="A8451" s="16"/>
    </row>
    <row r="8452" spans="1:1">
      <c r="A8452" s="16"/>
    </row>
    <row r="8453" spans="1:1">
      <c r="A8453" s="16"/>
    </row>
    <row r="8454" spans="1:1">
      <c r="A8454" s="16"/>
    </row>
    <row r="8455" spans="1:1">
      <c r="A8455" s="16"/>
    </row>
    <row r="8456" spans="1:1">
      <c r="A8456" s="16"/>
    </row>
    <row r="8457" spans="1:1">
      <c r="A8457" s="16"/>
    </row>
    <row r="8458" spans="1:1">
      <c r="A8458" s="16"/>
    </row>
    <row r="8459" spans="1:1">
      <c r="A8459" s="16"/>
    </row>
    <row r="8460" spans="1:1">
      <c r="A8460" s="16"/>
    </row>
    <row r="8461" spans="1:1">
      <c r="A8461" s="16"/>
    </row>
    <row r="8462" spans="1:1">
      <c r="A8462" s="16"/>
    </row>
    <row r="8463" spans="1:1">
      <c r="A8463" s="16"/>
    </row>
    <row r="8464" spans="1:1">
      <c r="A8464" s="16"/>
    </row>
    <row r="8465" spans="1:1">
      <c r="A8465" s="16"/>
    </row>
    <row r="8466" spans="1:1">
      <c r="A8466" s="16"/>
    </row>
    <row r="8467" spans="1:1">
      <c r="A8467" s="16"/>
    </row>
    <row r="8468" spans="1:1">
      <c r="A8468" s="16"/>
    </row>
    <row r="8469" spans="1:1">
      <c r="A8469" s="16"/>
    </row>
    <row r="8470" spans="1:1">
      <c r="A8470" s="16"/>
    </row>
    <row r="8471" spans="1:1">
      <c r="A8471" s="16"/>
    </row>
    <row r="8472" spans="1:1">
      <c r="A8472" s="16"/>
    </row>
    <row r="8473" spans="1:1">
      <c r="A8473" s="16"/>
    </row>
    <row r="8474" spans="1:1">
      <c r="A8474" s="16"/>
    </row>
    <row r="8475" spans="1:1">
      <c r="A8475" s="16"/>
    </row>
    <row r="8476" spans="1:1">
      <c r="A8476" s="16"/>
    </row>
    <row r="8477" spans="1:1">
      <c r="A8477" s="16"/>
    </row>
    <row r="8478" spans="1:1">
      <c r="A8478" s="16"/>
    </row>
    <row r="8479" spans="1:1">
      <c r="A8479" s="16"/>
    </row>
    <row r="8480" spans="1:1">
      <c r="A8480" s="16"/>
    </row>
    <row r="8481" spans="1:1">
      <c r="A8481" s="16"/>
    </row>
    <row r="8482" spans="1:1">
      <c r="A8482" s="16"/>
    </row>
    <row r="8483" spans="1:1">
      <c r="A8483" s="16"/>
    </row>
    <row r="8484" spans="1:1">
      <c r="A8484" s="16"/>
    </row>
    <row r="8485" spans="1:1">
      <c r="A8485" s="16"/>
    </row>
    <row r="8486" spans="1:1">
      <c r="A8486" s="16"/>
    </row>
    <row r="8487" spans="1:1">
      <c r="A8487" s="16"/>
    </row>
    <row r="8488" spans="1:1">
      <c r="A8488" s="16"/>
    </row>
    <row r="8489" spans="1:1">
      <c r="A8489" s="16"/>
    </row>
    <row r="8490" spans="1:1">
      <c r="A8490" s="16"/>
    </row>
    <row r="8491" spans="1:1">
      <c r="A8491" s="16"/>
    </row>
    <row r="8492" spans="1:1">
      <c r="A8492" s="16"/>
    </row>
    <row r="8493" spans="1:1">
      <c r="A8493" s="16"/>
    </row>
    <row r="8494" spans="1:1">
      <c r="A8494" s="16"/>
    </row>
    <row r="8495" spans="1:1">
      <c r="A8495" s="16"/>
    </row>
    <row r="8496" spans="1:1">
      <c r="A8496" s="16"/>
    </row>
    <row r="8497" spans="1:1">
      <c r="A8497" s="16"/>
    </row>
    <row r="8498" spans="1:1">
      <c r="A8498" s="16"/>
    </row>
    <row r="8499" spans="1:1">
      <c r="A8499" s="16"/>
    </row>
    <row r="8500" spans="1:1">
      <c r="A8500" s="16"/>
    </row>
    <row r="8501" spans="1:1">
      <c r="A8501" s="16"/>
    </row>
    <row r="8502" spans="1:1">
      <c r="A8502" s="16"/>
    </row>
    <row r="8503" spans="1:1">
      <c r="A8503" s="16"/>
    </row>
    <row r="8504" spans="1:1">
      <c r="A8504" s="16"/>
    </row>
    <row r="8505" spans="1:1">
      <c r="A8505" s="16"/>
    </row>
    <row r="8506" spans="1:1">
      <c r="A8506" s="16"/>
    </row>
    <row r="8507" spans="1:1">
      <c r="A8507" s="16"/>
    </row>
    <row r="8508" spans="1:1">
      <c r="A8508" s="16"/>
    </row>
    <row r="8509" spans="1:1">
      <c r="A8509" s="16"/>
    </row>
    <row r="8510" spans="1:1">
      <c r="A8510" s="16"/>
    </row>
    <row r="8511" spans="1:1">
      <c r="A8511" s="16"/>
    </row>
    <row r="8512" spans="1:1">
      <c r="A8512" s="16"/>
    </row>
    <row r="8513" spans="1:1">
      <c r="A8513" s="16"/>
    </row>
    <row r="8514" spans="1:1">
      <c r="A8514" s="16"/>
    </row>
    <row r="8515" spans="1:1">
      <c r="A8515" s="16"/>
    </row>
    <row r="8516" spans="1:1">
      <c r="A8516" s="16"/>
    </row>
    <row r="8517" spans="1:1">
      <c r="A8517" s="16"/>
    </row>
    <row r="8518" spans="1:1">
      <c r="A8518" s="16"/>
    </row>
    <row r="8519" spans="1:1">
      <c r="A8519" s="16"/>
    </row>
    <row r="8520" spans="1:1">
      <c r="A8520" s="16"/>
    </row>
    <row r="8521" spans="1:1">
      <c r="A8521" s="16"/>
    </row>
    <row r="8522" spans="1:1">
      <c r="A8522" s="16"/>
    </row>
    <row r="8523" spans="1:1">
      <c r="A8523" s="16"/>
    </row>
    <row r="8524" spans="1:1">
      <c r="A8524" s="16"/>
    </row>
    <row r="8525" spans="1:1">
      <c r="A8525" s="16"/>
    </row>
    <row r="8526" spans="1:1">
      <c r="A8526" s="16"/>
    </row>
    <row r="8527" spans="1:1">
      <c r="A8527" s="16"/>
    </row>
    <row r="8528" spans="1:1">
      <c r="A8528" s="16"/>
    </row>
    <row r="8529" spans="1:1">
      <c r="A8529" s="16"/>
    </row>
    <row r="8530" spans="1:1">
      <c r="A8530" s="16"/>
    </row>
    <row r="8531" spans="1:1">
      <c r="A8531" s="16"/>
    </row>
    <row r="8532" spans="1:1">
      <c r="A8532" s="16"/>
    </row>
    <row r="8533" spans="1:1">
      <c r="A8533" s="16"/>
    </row>
    <row r="8534" spans="1:1">
      <c r="A8534" s="16"/>
    </row>
    <row r="8535" spans="1:1">
      <c r="A8535" s="16"/>
    </row>
    <row r="8536" spans="1:1">
      <c r="A8536" s="16"/>
    </row>
    <row r="8537" spans="1:1">
      <c r="A8537" s="16"/>
    </row>
    <row r="8538" spans="1:1">
      <c r="A8538" s="16"/>
    </row>
    <row r="8539" spans="1:1">
      <c r="A8539" s="16"/>
    </row>
    <row r="8540" spans="1:1">
      <c r="A8540" s="16"/>
    </row>
    <row r="8541" spans="1:1">
      <c r="A8541" s="16"/>
    </row>
    <row r="8542" spans="1:1">
      <c r="A8542" s="16"/>
    </row>
    <row r="8543" spans="1:1">
      <c r="A8543" s="16"/>
    </row>
    <row r="8544" spans="1:1">
      <c r="A8544" s="16"/>
    </row>
    <row r="8545" spans="1:1">
      <c r="A8545" s="16"/>
    </row>
    <row r="8546" spans="1:1">
      <c r="A8546" s="16"/>
    </row>
    <row r="8547" spans="1:1">
      <c r="A8547" s="16"/>
    </row>
    <row r="8548" spans="1:1">
      <c r="A8548" s="16"/>
    </row>
    <row r="8549" spans="1:1">
      <c r="A8549" s="16"/>
    </row>
    <row r="8550" spans="1:1">
      <c r="A8550" s="16"/>
    </row>
    <row r="8551" spans="1:1">
      <c r="A8551" s="16"/>
    </row>
    <row r="8552" spans="1:1">
      <c r="A8552" s="16"/>
    </row>
    <row r="8553" spans="1:1">
      <c r="A8553" s="16"/>
    </row>
    <row r="8554" spans="1:1">
      <c r="A8554" s="16"/>
    </row>
    <row r="8555" spans="1:1">
      <c r="A8555" s="16"/>
    </row>
    <row r="8556" spans="1:1">
      <c r="A8556" s="16"/>
    </row>
    <row r="8557" spans="1:1">
      <c r="A8557" s="16"/>
    </row>
    <row r="8558" spans="1:1">
      <c r="A8558" s="16"/>
    </row>
    <row r="8559" spans="1:1">
      <c r="A8559" s="16"/>
    </row>
    <row r="8560" spans="1:1">
      <c r="A8560" s="16"/>
    </row>
    <row r="8561" spans="1:1">
      <c r="A8561" s="16"/>
    </row>
    <row r="8562" spans="1:1">
      <c r="A8562" s="16"/>
    </row>
    <row r="8563" spans="1:1">
      <c r="A8563" s="16"/>
    </row>
    <row r="8564" spans="1:1">
      <c r="A8564" s="16"/>
    </row>
    <row r="8565" spans="1:1">
      <c r="A8565" s="16"/>
    </row>
    <row r="8566" spans="1:1">
      <c r="A8566" s="16"/>
    </row>
    <row r="8567" spans="1:1">
      <c r="A8567" s="16"/>
    </row>
    <row r="8568" spans="1:1">
      <c r="A8568" s="16"/>
    </row>
    <row r="8569" spans="1:1">
      <c r="A8569" s="16"/>
    </row>
    <row r="8570" spans="1:1">
      <c r="A8570" s="16"/>
    </row>
    <row r="8571" spans="1:1">
      <c r="A8571" s="16"/>
    </row>
    <row r="8572" spans="1:1">
      <c r="A8572" s="16"/>
    </row>
    <row r="8573" spans="1:1">
      <c r="A8573" s="16"/>
    </row>
    <row r="8574" spans="1:1">
      <c r="A8574" s="16"/>
    </row>
    <row r="8575" spans="1:1">
      <c r="A8575" s="16"/>
    </row>
    <row r="8576" spans="1:1">
      <c r="A8576" s="16"/>
    </row>
    <row r="8577" spans="1:1">
      <c r="A8577" s="16"/>
    </row>
    <row r="8578" spans="1:1">
      <c r="A8578" s="16"/>
    </row>
    <row r="8579" spans="1:1">
      <c r="A8579" s="16"/>
    </row>
    <row r="8580" spans="1:1">
      <c r="A8580" s="16"/>
    </row>
    <row r="8581" spans="1:1">
      <c r="A8581" s="16"/>
    </row>
    <row r="8582" spans="1:1">
      <c r="A8582" s="16"/>
    </row>
    <row r="8583" spans="1:1">
      <c r="A8583" s="16"/>
    </row>
    <row r="8584" spans="1:1">
      <c r="A8584" s="16"/>
    </row>
    <row r="8585" spans="1:1">
      <c r="A8585" s="16"/>
    </row>
    <row r="8586" spans="1:1">
      <c r="A8586" s="16"/>
    </row>
    <row r="8587" spans="1:1">
      <c r="A8587" s="16"/>
    </row>
    <row r="8588" spans="1:1">
      <c r="A8588" s="16"/>
    </row>
    <row r="8589" spans="1:1">
      <c r="A8589" s="16"/>
    </row>
    <row r="8590" spans="1:1">
      <c r="A8590" s="16"/>
    </row>
    <row r="8591" spans="1:1">
      <c r="A8591" s="16"/>
    </row>
    <row r="8592" spans="1:1">
      <c r="A8592" s="16"/>
    </row>
    <row r="8593" spans="1:1">
      <c r="A8593" s="16"/>
    </row>
    <row r="8594" spans="1:1">
      <c r="A8594" s="16"/>
    </row>
    <row r="8595" spans="1:1">
      <c r="A8595" s="16"/>
    </row>
    <row r="8596" spans="1:1">
      <c r="A8596" s="16"/>
    </row>
    <row r="8597" spans="1:1">
      <c r="A8597" s="16"/>
    </row>
    <row r="8598" spans="1:1">
      <c r="A8598" s="16"/>
    </row>
    <row r="8599" spans="1:1">
      <c r="A8599" s="16"/>
    </row>
    <row r="8600" spans="1:1">
      <c r="A8600" s="16"/>
    </row>
    <row r="8601" spans="1:1">
      <c r="A8601" s="16"/>
    </row>
    <row r="8602" spans="1:1">
      <c r="A8602" s="16"/>
    </row>
    <row r="8603" spans="1:1">
      <c r="A8603" s="16"/>
    </row>
    <row r="8604" spans="1:1">
      <c r="A8604" s="16"/>
    </row>
    <row r="8605" spans="1:1">
      <c r="A8605" s="16"/>
    </row>
    <row r="8606" spans="1:1">
      <c r="A8606" s="16"/>
    </row>
    <row r="8607" spans="1:1">
      <c r="A8607" s="16"/>
    </row>
    <row r="8608" spans="1:1">
      <c r="A8608" s="16"/>
    </row>
    <row r="8609" spans="1:1">
      <c r="A8609" s="16"/>
    </row>
    <row r="8610" spans="1:1">
      <c r="A8610" s="16"/>
    </row>
    <row r="8611" spans="1:1">
      <c r="A8611" s="16"/>
    </row>
    <row r="8612" spans="1:1">
      <c r="A8612" s="16"/>
    </row>
    <row r="8613" spans="1:1">
      <c r="A8613" s="16"/>
    </row>
    <row r="8614" spans="1:1">
      <c r="A8614" s="16"/>
    </row>
    <row r="8615" spans="1:1">
      <c r="A8615" s="16"/>
    </row>
    <row r="8616" spans="1:1">
      <c r="A8616" s="16"/>
    </row>
    <row r="8617" spans="1:1">
      <c r="A8617" s="16"/>
    </row>
    <row r="8618" spans="1:1">
      <c r="A8618" s="16"/>
    </row>
    <row r="8619" spans="1:1">
      <c r="A8619" s="16"/>
    </row>
    <row r="8620" spans="1:1">
      <c r="A8620" s="16"/>
    </row>
    <row r="8621" spans="1:1">
      <c r="A8621" s="16"/>
    </row>
    <row r="8622" spans="1:1">
      <c r="A8622" s="16"/>
    </row>
    <row r="8623" spans="1:1">
      <c r="A8623" s="16"/>
    </row>
    <row r="8624" spans="1:1">
      <c r="A8624" s="16"/>
    </row>
    <row r="8625" spans="1:1">
      <c r="A8625" s="16"/>
    </row>
    <row r="8626" spans="1:1">
      <c r="A8626" s="16"/>
    </row>
    <row r="8627" spans="1:1">
      <c r="A8627" s="16"/>
    </row>
    <row r="8628" spans="1:1">
      <c r="A8628" s="16"/>
    </row>
    <row r="8629" spans="1:1">
      <c r="A8629" s="16"/>
    </row>
    <row r="8630" spans="1:1">
      <c r="A8630" s="16"/>
    </row>
    <row r="8631" spans="1:1">
      <c r="A8631" s="16"/>
    </row>
    <row r="8632" spans="1:1">
      <c r="A8632" s="16"/>
    </row>
    <row r="8633" spans="1:1">
      <c r="A8633" s="16"/>
    </row>
    <row r="8634" spans="1:1">
      <c r="A8634" s="16"/>
    </row>
    <row r="8635" spans="1:1">
      <c r="A8635" s="16"/>
    </row>
    <row r="8636" spans="1:1">
      <c r="A8636" s="16"/>
    </row>
    <row r="8637" spans="1:1">
      <c r="A8637" s="16"/>
    </row>
    <row r="8638" spans="1:1">
      <c r="A8638" s="16"/>
    </row>
    <row r="8639" spans="1:1">
      <c r="A8639" s="16"/>
    </row>
    <row r="8640" spans="1:1">
      <c r="A8640" s="16"/>
    </row>
    <row r="8641" spans="1:1">
      <c r="A8641" s="16"/>
    </row>
    <row r="8642" spans="1:1">
      <c r="A8642" s="16"/>
    </row>
    <row r="8643" spans="1:1">
      <c r="A8643" s="16"/>
    </row>
    <row r="8644" spans="1:1">
      <c r="A8644" s="16"/>
    </row>
    <row r="8645" spans="1:1">
      <c r="A8645" s="16"/>
    </row>
    <row r="8646" spans="1:1">
      <c r="A8646" s="16"/>
    </row>
    <row r="8647" spans="1:1">
      <c r="A8647" s="16"/>
    </row>
    <row r="8648" spans="1:1">
      <c r="A8648" s="16"/>
    </row>
    <row r="8649" spans="1:1">
      <c r="A8649" s="16"/>
    </row>
    <row r="8650" spans="1:1">
      <c r="A8650" s="16"/>
    </row>
    <row r="8651" spans="1:1">
      <c r="A8651" s="16"/>
    </row>
    <row r="8652" spans="1:1">
      <c r="A8652" s="16"/>
    </row>
    <row r="8653" spans="1:1">
      <c r="A8653" s="16"/>
    </row>
    <row r="8654" spans="1:1">
      <c r="A8654" s="16"/>
    </row>
    <row r="8655" spans="1:1">
      <c r="A8655" s="16"/>
    </row>
    <row r="8656" spans="1:1">
      <c r="A8656" s="16"/>
    </row>
    <row r="8657" spans="1:1">
      <c r="A8657" s="16"/>
    </row>
    <row r="8658" spans="1:1">
      <c r="A8658" s="16"/>
    </row>
    <row r="8659" spans="1:1">
      <c r="A8659" s="16"/>
    </row>
    <row r="8660" spans="1:1">
      <c r="A8660" s="16"/>
    </row>
    <row r="8661" spans="1:1">
      <c r="A8661" s="16"/>
    </row>
    <row r="8662" spans="1:1">
      <c r="A8662" s="16"/>
    </row>
    <row r="8663" spans="1:1">
      <c r="A8663" s="16"/>
    </row>
    <row r="8664" spans="1:1">
      <c r="A8664" s="16"/>
    </row>
    <row r="8665" spans="1:1">
      <c r="A8665" s="16"/>
    </row>
    <row r="8666" spans="1:1">
      <c r="A8666" s="16"/>
    </row>
    <row r="8667" spans="1:1">
      <c r="A8667" s="16"/>
    </row>
    <row r="8668" spans="1:1">
      <c r="A8668" s="16"/>
    </row>
    <row r="8669" spans="1:1">
      <c r="A8669" s="16"/>
    </row>
    <row r="8670" spans="1:1">
      <c r="A8670" s="16"/>
    </row>
    <row r="8671" spans="1:1">
      <c r="A8671" s="16"/>
    </row>
    <row r="8672" spans="1:1">
      <c r="A8672" s="16"/>
    </row>
    <row r="8673" spans="1:1">
      <c r="A8673" s="16"/>
    </row>
    <row r="8674" spans="1:1">
      <c r="A8674" s="16"/>
    </row>
    <row r="8675" spans="1:1">
      <c r="A8675" s="16"/>
    </row>
    <row r="8676" spans="1:1">
      <c r="A8676" s="16"/>
    </row>
    <row r="8677" spans="1:1">
      <c r="A8677" s="16"/>
    </row>
    <row r="8678" spans="1:1">
      <c r="A8678" s="16"/>
    </row>
    <row r="8679" spans="1:1">
      <c r="A8679" s="16"/>
    </row>
    <row r="8680" spans="1:1">
      <c r="A8680" s="16"/>
    </row>
    <row r="8681" spans="1:1">
      <c r="A8681" s="16"/>
    </row>
    <row r="8682" spans="1:1">
      <c r="A8682" s="16"/>
    </row>
    <row r="8683" spans="1:1">
      <c r="A8683" s="16"/>
    </row>
    <row r="8684" spans="1:1">
      <c r="A8684" s="16"/>
    </row>
    <row r="8685" spans="1:1">
      <c r="A8685" s="16"/>
    </row>
    <row r="8686" spans="1:1">
      <c r="A8686" s="16"/>
    </row>
    <row r="8687" spans="1:1">
      <c r="A8687" s="16"/>
    </row>
    <row r="8688" spans="1:1">
      <c r="A8688" s="16"/>
    </row>
    <row r="8689" spans="1:1">
      <c r="A8689" s="16"/>
    </row>
    <row r="8690" spans="1:1">
      <c r="A8690" s="16"/>
    </row>
    <row r="8691" spans="1:1">
      <c r="A8691" s="16"/>
    </row>
    <row r="8692" spans="1:1">
      <c r="A8692" s="16"/>
    </row>
    <row r="8693" spans="1:1">
      <c r="A8693" s="16"/>
    </row>
    <row r="8694" spans="1:1">
      <c r="A8694" s="16"/>
    </row>
    <row r="8695" spans="1:1">
      <c r="A8695" s="16"/>
    </row>
    <row r="8696" spans="1:1">
      <c r="A8696" s="16"/>
    </row>
    <row r="8697" spans="1:1">
      <c r="A8697" s="16"/>
    </row>
    <row r="8698" spans="1:1">
      <c r="A8698" s="16"/>
    </row>
    <row r="8699" spans="1:1">
      <c r="A8699" s="16"/>
    </row>
    <row r="8700" spans="1:1">
      <c r="A8700" s="16"/>
    </row>
    <row r="8701" spans="1:1">
      <c r="A8701" s="16"/>
    </row>
    <row r="8702" spans="1:1">
      <c r="A8702" s="16"/>
    </row>
    <row r="8703" spans="1:1">
      <c r="A8703" s="16"/>
    </row>
    <row r="8704" spans="1:1">
      <c r="A8704" s="16"/>
    </row>
    <row r="8705" spans="1:1">
      <c r="A8705" s="16"/>
    </row>
    <row r="8706" spans="1:1">
      <c r="A8706" s="16"/>
    </row>
    <row r="8707" spans="1:1">
      <c r="A8707" s="16"/>
    </row>
    <row r="8708" spans="1:1">
      <c r="A8708" s="16"/>
    </row>
    <row r="8709" spans="1:1">
      <c r="A8709" s="16"/>
    </row>
    <row r="8710" spans="1:1">
      <c r="A8710" s="16"/>
    </row>
    <row r="8711" spans="1:1">
      <c r="A8711" s="16"/>
    </row>
    <row r="8712" spans="1:1">
      <c r="A8712" s="16"/>
    </row>
    <row r="8713" spans="1:1">
      <c r="A8713" s="16"/>
    </row>
    <row r="8714" spans="1:1">
      <c r="A8714" s="16"/>
    </row>
    <row r="8715" spans="1:1">
      <c r="A8715" s="16"/>
    </row>
    <row r="8716" spans="1:1">
      <c r="A8716" s="16"/>
    </row>
    <row r="8717" spans="1:1">
      <c r="A8717" s="16"/>
    </row>
    <row r="8718" spans="1:1">
      <c r="A8718" s="16"/>
    </row>
    <row r="8719" spans="1:1">
      <c r="A8719" s="16"/>
    </row>
    <row r="8720" spans="1:1">
      <c r="A8720" s="16"/>
    </row>
    <row r="8721" spans="1:1">
      <c r="A8721" s="16"/>
    </row>
    <row r="8722" spans="1:1">
      <c r="A8722" s="16"/>
    </row>
    <row r="8723" spans="1:1">
      <c r="A8723" s="16"/>
    </row>
    <row r="8724" spans="1:1">
      <c r="A8724" s="16"/>
    </row>
    <row r="8725" spans="1:1">
      <c r="A8725" s="16"/>
    </row>
    <row r="8726" spans="1:1">
      <c r="A8726" s="16"/>
    </row>
    <row r="8727" spans="1:1">
      <c r="A8727" s="16"/>
    </row>
    <row r="8728" spans="1:1">
      <c r="A8728" s="16"/>
    </row>
    <row r="8729" spans="1:1">
      <c r="A8729" s="16"/>
    </row>
    <row r="8730" spans="1:1">
      <c r="A8730" s="16"/>
    </row>
    <row r="8731" spans="1:1">
      <c r="A8731" s="16"/>
    </row>
    <row r="8732" spans="1:1">
      <c r="A8732" s="16"/>
    </row>
    <row r="8733" spans="1:1">
      <c r="A8733" s="16"/>
    </row>
    <row r="8734" spans="1:1">
      <c r="A8734" s="16"/>
    </row>
    <row r="8735" spans="1:1">
      <c r="A8735" s="16"/>
    </row>
    <row r="8736" spans="1:1">
      <c r="A8736" s="16"/>
    </row>
    <row r="8737" spans="1:1">
      <c r="A8737" s="16"/>
    </row>
    <row r="8738" spans="1:1">
      <c r="A8738" s="16"/>
    </row>
    <row r="8739" spans="1:1">
      <c r="A8739" s="16"/>
    </row>
    <row r="8740" spans="1:1">
      <c r="A8740" s="16"/>
    </row>
    <row r="8741" spans="1:1">
      <c r="A8741" s="16"/>
    </row>
    <row r="8742" spans="1:1">
      <c r="A8742" s="16"/>
    </row>
    <row r="8743" spans="1:1">
      <c r="A8743" s="16"/>
    </row>
    <row r="8744" spans="1:1">
      <c r="A8744" s="16"/>
    </row>
    <row r="8745" spans="1:1">
      <c r="A8745" s="16"/>
    </row>
    <row r="8746" spans="1:1">
      <c r="A8746" s="16"/>
    </row>
    <row r="8747" spans="1:1">
      <c r="A8747" s="16"/>
    </row>
    <row r="8748" spans="1:1">
      <c r="A8748" s="16"/>
    </row>
    <row r="8749" spans="1:1">
      <c r="A8749" s="16"/>
    </row>
    <row r="8750" spans="1:1">
      <c r="A8750" s="16"/>
    </row>
    <row r="8751" spans="1:1">
      <c r="A8751" s="16"/>
    </row>
    <row r="8752" spans="1:1">
      <c r="A8752" s="16"/>
    </row>
    <row r="8753" spans="1:1">
      <c r="A8753" s="16"/>
    </row>
    <row r="8754" spans="1:1">
      <c r="A8754" s="16"/>
    </row>
    <row r="8755" spans="1:1">
      <c r="A8755" s="16"/>
    </row>
    <row r="8756" spans="1:1">
      <c r="A8756" s="16"/>
    </row>
    <row r="8757" spans="1:1">
      <c r="A8757" s="16"/>
    </row>
    <row r="8758" spans="1:1">
      <c r="A8758" s="16"/>
    </row>
    <row r="8759" spans="1:1">
      <c r="A8759" s="16"/>
    </row>
    <row r="8760" spans="1:1">
      <c r="A8760" s="16"/>
    </row>
    <row r="8761" spans="1:1">
      <c r="A8761" s="16"/>
    </row>
    <row r="8762" spans="1:1">
      <c r="A8762" s="16"/>
    </row>
    <row r="8763" spans="1:1">
      <c r="A8763" s="16"/>
    </row>
    <row r="8764" spans="1:1">
      <c r="A8764" s="16"/>
    </row>
    <row r="8765" spans="1:1">
      <c r="A8765" s="16"/>
    </row>
    <row r="8766" spans="1:1">
      <c r="A8766" s="16"/>
    </row>
    <row r="8767" spans="1:1">
      <c r="A8767" s="16"/>
    </row>
    <row r="8768" spans="1:1">
      <c r="A8768" s="16"/>
    </row>
    <row r="8769" spans="1:1">
      <c r="A8769" s="16"/>
    </row>
    <row r="8770" spans="1:1">
      <c r="A8770" s="16"/>
    </row>
    <row r="8771" spans="1:1">
      <c r="A8771" s="16"/>
    </row>
    <row r="8772" spans="1:1">
      <c r="A8772" s="16"/>
    </row>
    <row r="8773" spans="1:1">
      <c r="A8773" s="16"/>
    </row>
    <row r="8774" spans="1:1">
      <c r="A8774" s="16"/>
    </row>
    <row r="8775" spans="1:1">
      <c r="A8775" s="16"/>
    </row>
    <row r="8776" spans="1:1">
      <c r="A8776" s="16"/>
    </row>
    <row r="8777" spans="1:1">
      <c r="A8777" s="16"/>
    </row>
    <row r="8778" spans="1:1">
      <c r="A8778" s="16"/>
    </row>
    <row r="8779" spans="1:1">
      <c r="A8779" s="16"/>
    </row>
    <row r="8780" spans="1:1">
      <c r="A8780" s="16"/>
    </row>
    <row r="8781" spans="1:1">
      <c r="A8781" s="16"/>
    </row>
    <row r="8782" spans="1:1">
      <c r="A8782" s="16"/>
    </row>
    <row r="8783" spans="1:1">
      <c r="A8783" s="16"/>
    </row>
    <row r="8784" spans="1:1">
      <c r="A8784" s="16"/>
    </row>
    <row r="8785" spans="1:1">
      <c r="A8785" s="16"/>
    </row>
    <row r="8786" spans="1:1">
      <c r="A8786" s="16"/>
    </row>
    <row r="8787" spans="1:1">
      <c r="A8787" s="16"/>
    </row>
    <row r="8788" spans="1:1">
      <c r="A8788" s="16"/>
    </row>
    <row r="8789" spans="1:1">
      <c r="A8789" s="16"/>
    </row>
    <row r="8790" spans="1:1">
      <c r="A8790" s="16"/>
    </row>
    <row r="8791" spans="1:1">
      <c r="A8791" s="16"/>
    </row>
    <row r="8792" spans="1:1">
      <c r="A8792" s="16"/>
    </row>
    <row r="8793" spans="1:1">
      <c r="A8793" s="16"/>
    </row>
    <row r="8794" spans="1:1">
      <c r="A8794" s="16"/>
    </row>
    <row r="8795" spans="1:1">
      <c r="A8795" s="16"/>
    </row>
    <row r="8796" spans="1:1">
      <c r="A8796" s="16"/>
    </row>
    <row r="8797" spans="1:1">
      <c r="A8797" s="16"/>
    </row>
    <row r="8798" spans="1:1">
      <c r="A8798" s="16"/>
    </row>
    <row r="8799" spans="1:1">
      <c r="A8799" s="16"/>
    </row>
    <row r="8800" spans="1:1">
      <c r="A8800" s="16"/>
    </row>
    <row r="8801" spans="1:1">
      <c r="A8801" s="16"/>
    </row>
    <row r="8802" spans="1:1">
      <c r="A8802" s="16"/>
    </row>
    <row r="8803" spans="1:1">
      <c r="A8803" s="16"/>
    </row>
    <row r="8804" spans="1:1">
      <c r="A8804" s="16"/>
    </row>
    <row r="8805" spans="1:1">
      <c r="A8805" s="16"/>
    </row>
    <row r="8806" spans="1:1">
      <c r="A8806" s="16"/>
    </row>
    <row r="8807" spans="1:1">
      <c r="A8807" s="16"/>
    </row>
    <row r="8808" spans="1:1">
      <c r="A8808" s="16"/>
    </row>
    <row r="8809" spans="1:1">
      <c r="A8809" s="16"/>
    </row>
    <row r="8810" spans="1:1">
      <c r="A8810" s="16"/>
    </row>
    <row r="8811" spans="1:1">
      <c r="A8811" s="16"/>
    </row>
    <row r="8812" spans="1:1">
      <c r="A8812" s="16"/>
    </row>
    <row r="8813" spans="1:1">
      <c r="A8813" s="16"/>
    </row>
    <row r="8814" spans="1:1">
      <c r="A8814" s="16"/>
    </row>
    <row r="8815" spans="1:1">
      <c r="A8815" s="16"/>
    </row>
    <row r="8816" spans="1:1">
      <c r="A8816" s="16"/>
    </row>
    <row r="8817" spans="1:1">
      <c r="A8817" s="16"/>
    </row>
    <row r="8818" spans="1:1">
      <c r="A8818" s="16"/>
    </row>
    <row r="8819" spans="1:1">
      <c r="A8819" s="16"/>
    </row>
    <row r="8820" spans="1:1">
      <c r="A8820" s="16"/>
    </row>
    <row r="8821" spans="1:1">
      <c r="A8821" s="16"/>
    </row>
    <row r="8822" spans="1:1">
      <c r="A8822" s="16"/>
    </row>
    <row r="8823" spans="1:1">
      <c r="A8823" s="16"/>
    </row>
    <row r="8824" spans="1:1">
      <c r="A8824" s="16"/>
    </row>
    <row r="8825" spans="1:1">
      <c r="A8825" s="16"/>
    </row>
    <row r="8826" spans="1:1">
      <c r="A8826" s="16"/>
    </row>
    <row r="8827" spans="1:1">
      <c r="A8827" s="16"/>
    </row>
    <row r="8828" spans="1:1">
      <c r="A8828" s="16"/>
    </row>
    <row r="8829" spans="1:1">
      <c r="A8829" s="16"/>
    </row>
    <row r="8830" spans="1:1">
      <c r="A8830" s="16"/>
    </row>
    <row r="8831" spans="1:1">
      <c r="A8831" s="16"/>
    </row>
    <row r="8832" spans="1:1">
      <c r="A8832" s="16"/>
    </row>
    <row r="8833" spans="1:1">
      <c r="A8833" s="16"/>
    </row>
    <row r="8834" spans="1:1">
      <c r="A8834" s="16"/>
    </row>
    <row r="8835" spans="1:1">
      <c r="A8835" s="16"/>
    </row>
    <row r="8836" spans="1:1">
      <c r="A8836" s="16"/>
    </row>
    <row r="8837" spans="1:1">
      <c r="A8837" s="16"/>
    </row>
    <row r="8838" spans="1:1">
      <c r="A8838" s="16"/>
    </row>
    <row r="8839" spans="1:1">
      <c r="A8839" s="16"/>
    </row>
    <row r="8840" spans="1:1">
      <c r="A8840" s="16"/>
    </row>
    <row r="8841" spans="1:1">
      <c r="A8841" s="16"/>
    </row>
    <row r="8842" spans="1:1">
      <c r="A8842" s="16"/>
    </row>
    <row r="8843" spans="1:1">
      <c r="A8843" s="16"/>
    </row>
    <row r="8844" spans="1:1">
      <c r="A8844" s="16"/>
    </row>
    <row r="8845" spans="1:1">
      <c r="A8845" s="16"/>
    </row>
    <row r="8846" spans="1:1">
      <c r="A8846" s="16"/>
    </row>
    <row r="8847" spans="1:1">
      <c r="A8847" s="16"/>
    </row>
    <row r="8848" spans="1:1">
      <c r="A8848" s="16"/>
    </row>
    <row r="8849" spans="1:1">
      <c r="A8849" s="16"/>
    </row>
    <row r="8850" spans="1:1">
      <c r="A8850" s="16"/>
    </row>
    <row r="8851" spans="1:1">
      <c r="A8851" s="16"/>
    </row>
    <row r="8852" spans="1:1">
      <c r="A8852" s="16"/>
    </row>
    <row r="8853" spans="1:1">
      <c r="A8853" s="16"/>
    </row>
    <row r="8854" spans="1:1">
      <c r="A8854" s="16"/>
    </row>
    <row r="8855" spans="1:1">
      <c r="A8855" s="16"/>
    </row>
    <row r="8856" spans="1:1">
      <c r="A8856" s="16"/>
    </row>
    <row r="8857" spans="1:1">
      <c r="A8857" s="16"/>
    </row>
    <row r="8858" spans="1:1">
      <c r="A8858" s="16"/>
    </row>
    <row r="8859" spans="1:1">
      <c r="A8859" s="16"/>
    </row>
    <row r="8860" spans="1:1">
      <c r="A8860" s="16"/>
    </row>
    <row r="8861" spans="1:1">
      <c r="A8861" s="16"/>
    </row>
    <row r="8862" spans="1:1">
      <c r="A8862" s="16"/>
    </row>
    <row r="8863" spans="1:1">
      <c r="A8863" s="16"/>
    </row>
    <row r="8864" spans="1:1">
      <c r="A8864" s="16"/>
    </row>
    <row r="8865" spans="1:1">
      <c r="A8865" s="16"/>
    </row>
    <row r="8866" spans="1:1">
      <c r="A8866" s="16"/>
    </row>
    <row r="8867" spans="1:1">
      <c r="A8867" s="16"/>
    </row>
    <row r="8868" spans="1:1">
      <c r="A8868" s="16"/>
    </row>
    <row r="8869" spans="1:1">
      <c r="A8869" s="16"/>
    </row>
    <row r="8870" spans="1:1">
      <c r="A8870" s="16"/>
    </row>
    <row r="8871" spans="1:1">
      <c r="A8871" s="16"/>
    </row>
    <row r="8872" spans="1:1">
      <c r="A8872" s="16"/>
    </row>
    <row r="8873" spans="1:1">
      <c r="A8873" s="16"/>
    </row>
    <row r="8874" spans="1:1">
      <c r="A8874" s="16"/>
    </row>
    <row r="8875" spans="1:1">
      <c r="A8875" s="16"/>
    </row>
    <row r="8876" spans="1:1">
      <c r="A8876" s="16"/>
    </row>
    <row r="8877" spans="1:1">
      <c r="A8877" s="16"/>
    </row>
    <row r="8878" spans="1:1">
      <c r="A8878" s="16"/>
    </row>
    <row r="8879" spans="1:1">
      <c r="A8879" s="16"/>
    </row>
    <row r="8880" spans="1:1">
      <c r="A8880" s="16"/>
    </row>
    <row r="8881" spans="1:1">
      <c r="A8881" s="16"/>
    </row>
    <row r="8882" spans="1:1">
      <c r="A8882" s="16"/>
    </row>
    <row r="8883" spans="1:1">
      <c r="A8883" s="16"/>
    </row>
    <row r="8884" spans="1:1">
      <c r="A8884" s="16"/>
    </row>
    <row r="8885" spans="1:1">
      <c r="A8885" s="16"/>
    </row>
    <row r="8886" spans="1:1">
      <c r="A8886" s="16"/>
    </row>
    <row r="8887" spans="1:1">
      <c r="A8887" s="16"/>
    </row>
    <row r="8888" spans="1:1">
      <c r="A8888" s="16"/>
    </row>
    <row r="8889" spans="1:1">
      <c r="A8889" s="16"/>
    </row>
    <row r="8890" spans="1:1">
      <c r="A8890" s="16"/>
    </row>
    <row r="8891" spans="1:1">
      <c r="A8891" s="16"/>
    </row>
    <row r="8892" spans="1:1">
      <c r="A8892" s="16"/>
    </row>
    <row r="8893" spans="1:1">
      <c r="A8893" s="16"/>
    </row>
    <row r="8894" spans="1:1">
      <c r="A8894" s="16"/>
    </row>
    <row r="8895" spans="1:1">
      <c r="A8895" s="16"/>
    </row>
    <row r="8896" spans="1:1">
      <c r="A8896" s="16"/>
    </row>
    <row r="8897" spans="1:1">
      <c r="A8897" s="16"/>
    </row>
    <row r="8898" spans="1:1">
      <c r="A8898" s="16"/>
    </row>
    <row r="8899" spans="1:1">
      <c r="A8899" s="16"/>
    </row>
    <row r="8900" spans="1:1">
      <c r="A8900" s="16"/>
    </row>
    <row r="8901" spans="1:1">
      <c r="A8901" s="16"/>
    </row>
    <row r="8902" spans="1:1">
      <c r="A8902" s="16"/>
    </row>
    <row r="8903" spans="1:1">
      <c r="A8903" s="16"/>
    </row>
    <row r="8904" spans="1:1">
      <c r="A8904" s="16"/>
    </row>
    <row r="8905" spans="1:1">
      <c r="A8905" s="16"/>
    </row>
    <row r="8906" spans="1:1">
      <c r="A8906" s="16"/>
    </row>
    <row r="8907" spans="1:1">
      <c r="A8907" s="16"/>
    </row>
    <row r="8908" spans="1:1">
      <c r="A8908" s="16"/>
    </row>
    <row r="8909" spans="1:1">
      <c r="A8909" s="16"/>
    </row>
    <row r="8910" spans="1:1">
      <c r="A8910" s="16"/>
    </row>
    <row r="8911" spans="1:1">
      <c r="A8911" s="16"/>
    </row>
    <row r="8912" spans="1:1">
      <c r="A8912" s="16"/>
    </row>
    <row r="8913" spans="1:1">
      <c r="A8913" s="16"/>
    </row>
    <row r="8914" spans="1:1">
      <c r="A8914" s="16"/>
    </row>
    <row r="8915" spans="1:1">
      <c r="A8915" s="16"/>
    </row>
    <row r="8916" spans="1:1">
      <c r="A8916" s="16"/>
    </row>
    <row r="8917" spans="1:1">
      <c r="A8917" s="16"/>
    </row>
    <row r="8918" spans="1:1">
      <c r="A8918" s="16"/>
    </row>
    <row r="8919" spans="1:1">
      <c r="A8919" s="16"/>
    </row>
    <row r="8920" spans="1:1">
      <c r="A8920" s="16"/>
    </row>
    <row r="8921" spans="1:1">
      <c r="A8921" s="16"/>
    </row>
    <row r="8922" spans="1:1">
      <c r="A8922" s="16"/>
    </row>
    <row r="8923" spans="1:1">
      <c r="A8923" s="16"/>
    </row>
    <row r="8924" spans="1:1">
      <c r="A8924" s="16"/>
    </row>
    <row r="8925" spans="1:1">
      <c r="A8925" s="16"/>
    </row>
    <row r="8926" spans="1:1">
      <c r="A8926" s="16"/>
    </row>
    <row r="8927" spans="1:1">
      <c r="A8927" s="16"/>
    </row>
    <row r="8928" spans="1:1">
      <c r="A8928" s="16"/>
    </row>
    <row r="8929" spans="1:1">
      <c r="A8929" s="16"/>
    </row>
    <row r="8930" spans="1:1">
      <c r="A8930" s="16"/>
    </row>
    <row r="8931" spans="1:1">
      <c r="A8931" s="16"/>
    </row>
    <row r="8932" spans="1:1">
      <c r="A8932" s="16"/>
    </row>
    <row r="8933" spans="1:1">
      <c r="A8933" s="16"/>
    </row>
    <row r="8934" spans="1:1">
      <c r="A8934" s="16"/>
    </row>
    <row r="8935" spans="1:1">
      <c r="A8935" s="16"/>
    </row>
    <row r="8936" spans="1:1">
      <c r="A8936" s="16"/>
    </row>
    <row r="8937" spans="1:1">
      <c r="A8937" s="16"/>
    </row>
    <row r="8938" spans="1:1">
      <c r="A8938" s="16"/>
    </row>
    <row r="8939" spans="1:1">
      <c r="A8939" s="16"/>
    </row>
    <row r="8940" spans="1:1">
      <c r="A8940" s="16"/>
    </row>
    <row r="8941" spans="1:1">
      <c r="A8941" s="16"/>
    </row>
    <row r="8942" spans="1:1">
      <c r="A8942" s="16"/>
    </row>
    <row r="8943" spans="1:1">
      <c r="A8943" s="16"/>
    </row>
    <row r="8944" spans="1:1">
      <c r="A8944" s="16"/>
    </row>
    <row r="8945" spans="1:1">
      <c r="A8945" s="16"/>
    </row>
    <row r="8946" spans="1:1">
      <c r="A8946" s="16"/>
    </row>
    <row r="8947" spans="1:1">
      <c r="A8947" s="16"/>
    </row>
    <row r="8948" spans="1:1">
      <c r="A8948" s="16"/>
    </row>
    <row r="8949" spans="1:1">
      <c r="A8949" s="16"/>
    </row>
    <row r="8950" spans="1:1">
      <c r="A8950" s="16"/>
    </row>
    <row r="8951" spans="1:1">
      <c r="A8951" s="16"/>
    </row>
    <row r="8952" spans="1:1">
      <c r="A8952" s="16"/>
    </row>
    <row r="8953" spans="1:1">
      <c r="A8953" s="16"/>
    </row>
    <row r="8954" spans="1:1">
      <c r="A8954" s="16"/>
    </row>
    <row r="8955" spans="1:1">
      <c r="A8955" s="16"/>
    </row>
    <row r="8956" spans="1:1">
      <c r="A8956" s="16"/>
    </row>
    <row r="8957" spans="1:1">
      <c r="A8957" s="16"/>
    </row>
    <row r="8958" spans="1:1">
      <c r="A8958" s="16"/>
    </row>
    <row r="8959" spans="1:1">
      <c r="A8959" s="16"/>
    </row>
    <row r="8960" spans="1:1">
      <c r="A8960" s="16"/>
    </row>
    <row r="8961" spans="1:1">
      <c r="A8961" s="16"/>
    </row>
    <row r="8962" spans="1:1">
      <c r="A8962" s="16"/>
    </row>
    <row r="8963" spans="1:1">
      <c r="A8963" s="16"/>
    </row>
    <row r="8964" spans="1:1">
      <c r="A8964" s="16"/>
    </row>
    <row r="8965" spans="1:1">
      <c r="A8965" s="16"/>
    </row>
    <row r="8966" spans="1:1">
      <c r="A8966" s="16"/>
    </row>
    <row r="8967" spans="1:1">
      <c r="A8967" s="16"/>
    </row>
    <row r="8968" spans="1:1">
      <c r="A8968" s="16"/>
    </row>
    <row r="8969" spans="1:1">
      <c r="A8969" s="16"/>
    </row>
    <row r="8970" spans="1:1">
      <c r="A8970" s="16"/>
    </row>
    <row r="8971" spans="1:1">
      <c r="A8971" s="16"/>
    </row>
    <row r="8972" spans="1:1">
      <c r="A8972" s="16"/>
    </row>
    <row r="8973" spans="1:1">
      <c r="A8973" s="16"/>
    </row>
    <row r="8974" spans="1:1">
      <c r="A8974" s="16"/>
    </row>
    <row r="8975" spans="1:1">
      <c r="A8975" s="16"/>
    </row>
    <row r="8976" spans="1:1">
      <c r="A8976" s="16"/>
    </row>
    <row r="8977" spans="1:1">
      <c r="A8977" s="16"/>
    </row>
    <row r="8978" spans="1:1">
      <c r="A8978" s="16"/>
    </row>
    <row r="8979" spans="1:1">
      <c r="A8979" s="16"/>
    </row>
    <row r="8980" spans="1:1">
      <c r="A8980" s="16"/>
    </row>
    <row r="8981" spans="1:1">
      <c r="A8981" s="16"/>
    </row>
    <row r="8982" spans="1:1">
      <c r="A8982" s="16"/>
    </row>
    <row r="8983" spans="1:1">
      <c r="A8983" s="16"/>
    </row>
    <row r="8984" spans="1:1">
      <c r="A8984" s="16"/>
    </row>
    <row r="8985" spans="1:1">
      <c r="A8985" s="16"/>
    </row>
    <row r="8986" spans="1:1">
      <c r="A8986" s="16"/>
    </row>
    <row r="8987" spans="1:1">
      <c r="A8987" s="16"/>
    </row>
    <row r="8988" spans="1:1">
      <c r="A8988" s="16"/>
    </row>
    <row r="8989" spans="1:1">
      <c r="A8989" s="16"/>
    </row>
    <row r="8990" spans="1:1">
      <c r="A8990" s="16"/>
    </row>
    <row r="8991" spans="1:1">
      <c r="A8991" s="16"/>
    </row>
    <row r="8992" spans="1:1">
      <c r="A8992" s="16"/>
    </row>
    <row r="8993" spans="1:1">
      <c r="A8993" s="16"/>
    </row>
    <row r="8994" spans="1:1">
      <c r="A8994" s="16"/>
    </row>
    <row r="8995" spans="1:1">
      <c r="A8995" s="16"/>
    </row>
    <row r="8996" spans="1:1">
      <c r="A8996" s="16"/>
    </row>
    <row r="8997" spans="1:1">
      <c r="A8997" s="16"/>
    </row>
    <row r="8998" spans="1:1">
      <c r="A8998" s="16"/>
    </row>
    <row r="8999" spans="1:1">
      <c r="A8999" s="16"/>
    </row>
    <row r="9000" spans="1:1">
      <c r="A9000" s="16"/>
    </row>
    <row r="9001" spans="1:1">
      <c r="A9001" s="16"/>
    </row>
    <row r="9002" spans="1:1">
      <c r="A9002" s="16"/>
    </row>
    <row r="9003" spans="1:1">
      <c r="A9003" s="16"/>
    </row>
    <row r="9004" spans="1:1">
      <c r="A9004" s="16"/>
    </row>
    <row r="9005" spans="1:1">
      <c r="A9005" s="16"/>
    </row>
    <row r="9006" spans="1:1">
      <c r="A9006" s="16"/>
    </row>
    <row r="9007" spans="1:1">
      <c r="A9007" s="16"/>
    </row>
    <row r="9008" spans="1:1">
      <c r="A9008" s="16"/>
    </row>
    <row r="9009" spans="1:1">
      <c r="A9009" s="16"/>
    </row>
    <row r="9010" spans="1:1">
      <c r="A9010" s="16"/>
    </row>
    <row r="9011" spans="1:1">
      <c r="A9011" s="16"/>
    </row>
    <row r="9012" spans="1:1">
      <c r="A9012" s="16"/>
    </row>
    <row r="9013" spans="1:1">
      <c r="A9013" s="16"/>
    </row>
    <row r="9014" spans="1:1">
      <c r="A9014" s="16"/>
    </row>
    <row r="9015" spans="1:1">
      <c r="A9015" s="16"/>
    </row>
    <row r="9016" spans="1:1">
      <c r="A9016" s="16"/>
    </row>
    <row r="9017" spans="1:1">
      <c r="A9017" s="16"/>
    </row>
    <row r="9018" spans="1:1">
      <c r="A9018" s="16"/>
    </row>
    <row r="9019" spans="1:1">
      <c r="A9019" s="16"/>
    </row>
    <row r="9020" spans="1:1">
      <c r="A9020" s="16"/>
    </row>
    <row r="9021" spans="1:1">
      <c r="A9021" s="16"/>
    </row>
    <row r="9022" spans="1:1">
      <c r="A9022" s="16"/>
    </row>
    <row r="9023" spans="1:1">
      <c r="A9023" s="16"/>
    </row>
    <row r="9024" spans="1:1">
      <c r="A9024" s="16"/>
    </row>
    <row r="9025" spans="1:1">
      <c r="A9025" s="16"/>
    </row>
    <row r="9026" spans="1:1">
      <c r="A9026" s="16"/>
    </row>
    <row r="9027" spans="1:1">
      <c r="A9027" s="16"/>
    </row>
    <row r="9028" spans="1:1">
      <c r="A9028" s="16"/>
    </row>
    <row r="9029" spans="1:1">
      <c r="A9029" s="16"/>
    </row>
    <row r="9030" spans="1:1">
      <c r="A9030" s="16"/>
    </row>
    <row r="9031" spans="1:1">
      <c r="A9031" s="16"/>
    </row>
    <row r="9032" spans="1:1">
      <c r="A9032" s="16"/>
    </row>
    <row r="9033" spans="1:1">
      <c r="A9033" s="16"/>
    </row>
    <row r="9034" spans="1:1">
      <c r="A9034" s="16"/>
    </row>
    <row r="9035" spans="1:1">
      <c r="A9035" s="16"/>
    </row>
    <row r="9036" spans="1:1">
      <c r="A9036" s="16"/>
    </row>
    <row r="9037" spans="1:1">
      <c r="A9037" s="16"/>
    </row>
    <row r="9038" spans="1:1">
      <c r="A9038" s="16"/>
    </row>
    <row r="9039" spans="1:1">
      <c r="A9039" s="16"/>
    </row>
    <row r="9040" spans="1:1">
      <c r="A9040" s="16"/>
    </row>
    <row r="9041" spans="1:1">
      <c r="A9041" s="16"/>
    </row>
    <row r="9042" spans="1:1">
      <c r="A9042" s="16"/>
    </row>
    <row r="9043" spans="1:1">
      <c r="A9043" s="16"/>
    </row>
    <row r="9044" spans="1:1">
      <c r="A9044" s="16"/>
    </row>
    <row r="9045" spans="1:1">
      <c r="A9045" s="16"/>
    </row>
    <row r="9046" spans="1:1">
      <c r="A9046" s="16"/>
    </row>
    <row r="9047" spans="1:1">
      <c r="A9047" s="16"/>
    </row>
    <row r="9048" spans="1:1">
      <c r="A9048" s="16"/>
    </row>
    <row r="9049" spans="1:1">
      <c r="A9049" s="16"/>
    </row>
    <row r="9050" spans="1:1">
      <c r="A9050" s="16"/>
    </row>
    <row r="9051" spans="1:1">
      <c r="A9051" s="16"/>
    </row>
    <row r="9052" spans="1:1">
      <c r="A9052" s="16"/>
    </row>
    <row r="9053" spans="1:1">
      <c r="A9053" s="16"/>
    </row>
    <row r="9054" spans="1:1">
      <c r="A9054" s="16"/>
    </row>
    <row r="9055" spans="1:1">
      <c r="A9055" s="16"/>
    </row>
    <row r="9056" spans="1:1">
      <c r="A9056" s="16"/>
    </row>
    <row r="9057" spans="1:1">
      <c r="A9057" s="16"/>
    </row>
    <row r="9058" spans="1:1">
      <c r="A9058" s="16"/>
    </row>
    <row r="9059" spans="1:1">
      <c r="A9059" s="16"/>
    </row>
    <row r="9060" spans="1:1">
      <c r="A9060" s="16"/>
    </row>
    <row r="9061" spans="1:1">
      <c r="A9061" s="16"/>
    </row>
    <row r="9062" spans="1:1">
      <c r="A9062" s="16"/>
    </row>
    <row r="9063" spans="1:1">
      <c r="A9063" s="16"/>
    </row>
    <row r="9064" spans="1:1">
      <c r="A9064" s="16"/>
    </row>
    <row r="9065" spans="1:1">
      <c r="A9065" s="16"/>
    </row>
    <row r="9066" spans="1:1">
      <c r="A9066" s="16"/>
    </row>
    <row r="9067" spans="1:1">
      <c r="A9067" s="16"/>
    </row>
    <row r="9068" spans="1:1">
      <c r="A9068" s="16"/>
    </row>
    <row r="9069" spans="1:1">
      <c r="A9069" s="16"/>
    </row>
    <row r="9070" spans="1:1">
      <c r="A9070" s="16"/>
    </row>
    <row r="9071" spans="1:1">
      <c r="A9071" s="16"/>
    </row>
    <row r="9072" spans="1:1">
      <c r="A9072" s="16"/>
    </row>
    <row r="9073" spans="1:1">
      <c r="A9073" s="16"/>
    </row>
    <row r="9074" spans="1:1">
      <c r="A9074" s="16"/>
    </row>
    <row r="9075" spans="1:1">
      <c r="A9075" s="16"/>
    </row>
    <row r="9076" spans="1:1">
      <c r="A9076" s="16"/>
    </row>
    <row r="9077" spans="1:1">
      <c r="A9077" s="16"/>
    </row>
    <row r="9078" spans="1:1">
      <c r="A9078" s="16"/>
    </row>
    <row r="9079" spans="1:1">
      <c r="A9079" s="16"/>
    </row>
    <row r="9080" spans="1:1">
      <c r="A9080" s="16"/>
    </row>
    <row r="9081" spans="1:1">
      <c r="A9081" s="16"/>
    </row>
    <row r="9082" spans="1:1">
      <c r="A9082" s="16"/>
    </row>
    <row r="9083" spans="1:1">
      <c r="A9083" s="16"/>
    </row>
    <row r="9084" spans="1:1">
      <c r="A9084" s="16"/>
    </row>
    <row r="9085" spans="1:1">
      <c r="A9085" s="16"/>
    </row>
    <row r="9086" spans="1:1">
      <c r="A9086" s="16"/>
    </row>
    <row r="9087" spans="1:1">
      <c r="A9087" s="16"/>
    </row>
    <row r="9088" spans="1:1">
      <c r="A9088" s="16"/>
    </row>
    <row r="9089" spans="1:1">
      <c r="A9089" s="16"/>
    </row>
    <row r="9090" spans="1:1">
      <c r="A9090" s="16"/>
    </row>
    <row r="9091" spans="1:1">
      <c r="A9091" s="16"/>
    </row>
    <row r="9092" spans="1:1">
      <c r="A9092" s="16"/>
    </row>
    <row r="9093" spans="1:1">
      <c r="A9093" s="16"/>
    </row>
    <row r="9094" spans="1:1">
      <c r="A9094" s="16"/>
    </row>
    <row r="9095" spans="1:1">
      <c r="A9095" s="16"/>
    </row>
    <row r="9096" spans="1:1">
      <c r="A9096" s="16"/>
    </row>
    <row r="9097" spans="1:1">
      <c r="A9097" s="16"/>
    </row>
    <row r="9098" spans="1:1">
      <c r="A9098" s="16"/>
    </row>
    <row r="9099" spans="1:1">
      <c r="A9099" s="16"/>
    </row>
    <row r="9100" spans="1:1">
      <c r="A9100" s="16"/>
    </row>
    <row r="9101" spans="1:1">
      <c r="A9101" s="16"/>
    </row>
    <row r="9102" spans="1:1">
      <c r="A9102" s="16"/>
    </row>
    <row r="9103" spans="1:1">
      <c r="A9103" s="16"/>
    </row>
    <row r="9104" spans="1:1">
      <c r="A9104" s="16"/>
    </row>
    <row r="9105" spans="1:1">
      <c r="A9105" s="16"/>
    </row>
    <row r="9106" spans="1:1">
      <c r="A9106" s="16"/>
    </row>
    <row r="9107" spans="1:1">
      <c r="A9107" s="16"/>
    </row>
    <row r="9108" spans="1:1">
      <c r="A9108" s="16"/>
    </row>
    <row r="9109" spans="1:1">
      <c r="A9109" s="16"/>
    </row>
    <row r="9110" spans="1:1">
      <c r="A9110" s="16"/>
    </row>
    <row r="9111" spans="1:1">
      <c r="A9111" s="16"/>
    </row>
    <row r="9112" spans="1:1">
      <c r="A9112" s="16"/>
    </row>
    <row r="9113" spans="1:1">
      <c r="A9113" s="16"/>
    </row>
    <row r="9114" spans="1:1">
      <c r="A9114" s="16"/>
    </row>
    <row r="9115" spans="1:1">
      <c r="A9115" s="16"/>
    </row>
    <row r="9116" spans="1:1">
      <c r="A9116" s="16"/>
    </row>
    <row r="9117" spans="1:1">
      <c r="A9117" s="16"/>
    </row>
    <row r="9118" spans="1:1">
      <c r="A9118" s="16"/>
    </row>
    <row r="9119" spans="1:1">
      <c r="A9119" s="16"/>
    </row>
    <row r="9120" spans="1:1">
      <c r="A9120" s="16"/>
    </row>
    <row r="9121" spans="1:1">
      <c r="A9121" s="16"/>
    </row>
    <row r="9122" spans="1:1">
      <c r="A9122" s="16"/>
    </row>
    <row r="9123" spans="1:1">
      <c r="A9123" s="16"/>
    </row>
    <row r="9124" spans="1:1">
      <c r="A9124" s="16"/>
    </row>
    <row r="9125" spans="1:1">
      <c r="A9125" s="16"/>
    </row>
    <row r="9126" spans="1:1">
      <c r="A9126" s="16"/>
    </row>
    <row r="9127" spans="1:1">
      <c r="A9127" s="16"/>
    </row>
    <row r="9128" spans="1:1">
      <c r="A9128" s="16"/>
    </row>
    <row r="9129" spans="1:1">
      <c r="A9129" s="16"/>
    </row>
    <row r="9130" spans="1:1">
      <c r="A9130" s="16"/>
    </row>
    <row r="9131" spans="1:1">
      <c r="A9131" s="16"/>
    </row>
    <row r="9132" spans="1:1">
      <c r="A9132" s="16"/>
    </row>
    <row r="9133" spans="1:1">
      <c r="A9133" s="16"/>
    </row>
    <row r="9134" spans="1:1">
      <c r="A9134" s="16"/>
    </row>
    <row r="9135" spans="1:1">
      <c r="A9135" s="16"/>
    </row>
    <row r="9136" spans="1:1">
      <c r="A9136" s="16"/>
    </row>
    <row r="9137" spans="1:1">
      <c r="A9137" s="16"/>
    </row>
    <row r="9138" spans="1:1">
      <c r="A9138" s="16"/>
    </row>
    <row r="9139" spans="1:1">
      <c r="A9139" s="16"/>
    </row>
    <row r="9140" spans="1:1">
      <c r="A9140" s="16"/>
    </row>
    <row r="9141" spans="1:1">
      <c r="A9141" s="16"/>
    </row>
    <row r="9142" spans="1:1">
      <c r="A9142" s="16"/>
    </row>
    <row r="9143" spans="1:1">
      <c r="A9143" s="16"/>
    </row>
    <row r="9144" spans="1:1">
      <c r="A9144" s="16"/>
    </row>
    <row r="9145" spans="1:1">
      <c r="A9145" s="16"/>
    </row>
    <row r="9146" spans="1:1">
      <c r="A9146" s="16"/>
    </row>
    <row r="9147" spans="1:1">
      <c r="A9147" s="16"/>
    </row>
    <row r="9148" spans="1:1">
      <c r="A9148" s="16"/>
    </row>
    <row r="9149" spans="1:1">
      <c r="A9149" s="16"/>
    </row>
    <row r="9150" spans="1:1">
      <c r="A9150" s="16"/>
    </row>
    <row r="9151" spans="1:1">
      <c r="A9151" s="16"/>
    </row>
    <row r="9152" spans="1:1">
      <c r="A9152" s="16"/>
    </row>
    <row r="9153" spans="1:1">
      <c r="A9153" s="16"/>
    </row>
    <row r="9154" spans="1:1">
      <c r="A9154" s="16"/>
    </row>
    <row r="9155" spans="1:1">
      <c r="A9155" s="16"/>
    </row>
    <row r="9156" spans="1:1">
      <c r="A9156" s="16"/>
    </row>
    <row r="9157" spans="1:1">
      <c r="A9157" s="16"/>
    </row>
    <row r="9158" spans="1:1">
      <c r="A9158" s="16"/>
    </row>
    <row r="9159" spans="1:1">
      <c r="A9159" s="16"/>
    </row>
    <row r="9160" spans="1:1">
      <c r="A9160" s="16"/>
    </row>
    <row r="9161" spans="1:1">
      <c r="A9161" s="16"/>
    </row>
    <row r="9162" spans="1:1">
      <c r="A9162" s="16"/>
    </row>
    <row r="9163" spans="1:1">
      <c r="A9163" s="16"/>
    </row>
    <row r="9164" spans="1:1">
      <c r="A9164" s="16"/>
    </row>
    <row r="9165" spans="1:1">
      <c r="A9165" s="16"/>
    </row>
    <row r="9166" spans="1:1">
      <c r="A9166" s="16"/>
    </row>
    <row r="9167" spans="1:1">
      <c r="A9167" s="16"/>
    </row>
    <row r="9168" spans="1:1">
      <c r="A9168" s="16"/>
    </row>
    <row r="9169" spans="1:1">
      <c r="A9169" s="16"/>
    </row>
    <row r="9170" spans="1:1">
      <c r="A9170" s="16"/>
    </row>
    <row r="9171" spans="1:1">
      <c r="A9171" s="16"/>
    </row>
    <row r="9172" spans="1:1">
      <c r="A9172" s="16"/>
    </row>
    <row r="9173" spans="1:1">
      <c r="A9173" s="16"/>
    </row>
    <row r="9174" spans="1:1">
      <c r="A9174" s="16"/>
    </row>
    <row r="9175" spans="1:1">
      <c r="A9175" s="16"/>
    </row>
    <row r="9176" spans="1:1">
      <c r="A9176" s="16"/>
    </row>
    <row r="9177" spans="1:1">
      <c r="A9177" s="16"/>
    </row>
    <row r="9178" spans="1:1">
      <c r="A9178" s="16"/>
    </row>
    <row r="9179" spans="1:1">
      <c r="A9179" s="16"/>
    </row>
    <row r="9180" spans="1:1">
      <c r="A9180" s="16"/>
    </row>
    <row r="9181" spans="1:1">
      <c r="A9181" s="16"/>
    </row>
    <row r="9182" spans="1:1">
      <c r="A9182" s="16"/>
    </row>
    <row r="9183" spans="1:1">
      <c r="A9183" s="16"/>
    </row>
    <row r="9184" spans="1:1">
      <c r="A9184" s="16"/>
    </row>
    <row r="9185" spans="1:1">
      <c r="A9185" s="16"/>
    </row>
    <row r="9186" spans="1:1">
      <c r="A9186" s="16"/>
    </row>
    <row r="9187" spans="1:1">
      <c r="A9187" s="16"/>
    </row>
    <row r="9188" spans="1:1">
      <c r="A9188" s="16"/>
    </row>
    <row r="9189" spans="1:1">
      <c r="A9189" s="16"/>
    </row>
    <row r="9190" spans="1:1">
      <c r="A9190" s="16"/>
    </row>
    <row r="9191" spans="1:1">
      <c r="A9191" s="16"/>
    </row>
    <row r="9192" spans="1:1">
      <c r="A9192" s="16"/>
    </row>
    <row r="9193" spans="1:1">
      <c r="A9193" s="16"/>
    </row>
    <row r="9194" spans="1:1">
      <c r="A9194" s="16"/>
    </row>
    <row r="9195" spans="1:1">
      <c r="A9195" s="16"/>
    </row>
    <row r="9196" spans="1:1">
      <c r="A9196" s="16"/>
    </row>
    <row r="9197" spans="1:1">
      <c r="A9197" s="16"/>
    </row>
    <row r="9198" spans="1:1">
      <c r="A9198" s="16"/>
    </row>
    <row r="9199" spans="1:1">
      <c r="A9199" s="16"/>
    </row>
    <row r="9200" spans="1:1">
      <c r="A9200" s="16"/>
    </row>
    <row r="9201" spans="1:1">
      <c r="A9201" s="16"/>
    </row>
    <row r="9202" spans="1:1">
      <c r="A9202" s="16"/>
    </row>
    <row r="9203" spans="1:1">
      <c r="A9203" s="16"/>
    </row>
    <row r="9204" spans="1:1">
      <c r="A9204" s="16"/>
    </row>
    <row r="9205" spans="1:1">
      <c r="A9205" s="16"/>
    </row>
    <row r="9206" spans="1:1">
      <c r="A9206" s="16"/>
    </row>
    <row r="9207" spans="1:1">
      <c r="A9207" s="16"/>
    </row>
    <row r="9208" spans="1:1">
      <c r="A9208" s="16"/>
    </row>
    <row r="9209" spans="1:1">
      <c r="A9209" s="16"/>
    </row>
    <row r="9210" spans="1:1">
      <c r="A9210" s="16"/>
    </row>
    <row r="9211" spans="1:1">
      <c r="A9211" s="16"/>
    </row>
    <row r="9212" spans="1:1">
      <c r="A9212" s="16"/>
    </row>
    <row r="9213" spans="1:1">
      <c r="A9213" s="16"/>
    </row>
    <row r="9214" spans="1:1">
      <c r="A9214" s="16"/>
    </row>
    <row r="9215" spans="1:1">
      <c r="A9215" s="16"/>
    </row>
    <row r="9216" spans="1:1">
      <c r="A9216" s="16"/>
    </row>
    <row r="9217" spans="1:1">
      <c r="A9217" s="16"/>
    </row>
    <row r="9218" spans="1:1">
      <c r="A9218" s="16"/>
    </row>
    <row r="9219" spans="1:1">
      <c r="A9219" s="16"/>
    </row>
    <row r="9220" spans="1:1">
      <c r="A9220" s="16"/>
    </row>
    <row r="9221" spans="1:1">
      <c r="A9221" s="16"/>
    </row>
    <row r="9222" spans="1:1">
      <c r="A9222" s="16"/>
    </row>
    <row r="9223" spans="1:1">
      <c r="A9223" s="16"/>
    </row>
    <row r="9224" spans="1:1">
      <c r="A9224" s="16"/>
    </row>
    <row r="9225" spans="1:1">
      <c r="A9225" s="16"/>
    </row>
    <row r="9226" spans="1:1">
      <c r="A9226" s="16"/>
    </row>
    <row r="9227" spans="1:1">
      <c r="A9227" s="16"/>
    </row>
    <row r="9228" spans="1:1">
      <c r="A9228" s="16"/>
    </row>
    <row r="9229" spans="1:1">
      <c r="A9229" s="16"/>
    </row>
    <row r="9230" spans="1:1">
      <c r="A9230" s="16"/>
    </row>
    <row r="9231" spans="1:1">
      <c r="A9231" s="16"/>
    </row>
    <row r="9232" spans="1:1">
      <c r="A9232" s="16"/>
    </row>
    <row r="9233" spans="1:1">
      <c r="A9233" s="16"/>
    </row>
    <row r="9234" spans="1:1">
      <c r="A9234" s="16"/>
    </row>
    <row r="9235" spans="1:1">
      <c r="A9235" s="16"/>
    </row>
    <row r="9236" spans="1:1">
      <c r="A9236" s="16"/>
    </row>
    <row r="9237" spans="1:1">
      <c r="A9237" s="16"/>
    </row>
    <row r="9238" spans="1:1">
      <c r="A9238" s="16"/>
    </row>
    <row r="9239" spans="1:1">
      <c r="A9239" s="16"/>
    </row>
    <row r="9240" spans="1:1">
      <c r="A9240" s="16"/>
    </row>
    <row r="9241" spans="1:1">
      <c r="A9241" s="16"/>
    </row>
    <row r="9242" spans="1:1">
      <c r="A9242" s="16"/>
    </row>
    <row r="9243" spans="1:1">
      <c r="A9243" s="16"/>
    </row>
    <row r="9244" spans="1:1">
      <c r="A9244" s="16"/>
    </row>
    <row r="9245" spans="1:1">
      <c r="A9245" s="16"/>
    </row>
    <row r="9246" spans="1:1">
      <c r="A9246" s="16"/>
    </row>
    <row r="9247" spans="1:1">
      <c r="A9247" s="16"/>
    </row>
    <row r="9248" spans="1:1">
      <c r="A9248" s="16"/>
    </row>
    <row r="9249" spans="1:1">
      <c r="A9249" s="16"/>
    </row>
    <row r="9250" spans="1:1">
      <c r="A9250" s="16"/>
    </row>
    <row r="9251" spans="1:1">
      <c r="A9251" s="16"/>
    </row>
    <row r="9252" spans="1:1">
      <c r="A9252" s="16"/>
    </row>
    <row r="9253" spans="1:1">
      <c r="A9253" s="16"/>
    </row>
    <row r="9254" spans="1:1">
      <c r="A9254" s="16"/>
    </row>
    <row r="9255" spans="1:1">
      <c r="A9255" s="16"/>
    </row>
    <row r="9256" spans="1:1">
      <c r="A9256" s="16"/>
    </row>
    <row r="9257" spans="1:1">
      <c r="A9257" s="16"/>
    </row>
    <row r="9258" spans="1:1">
      <c r="A9258" s="16"/>
    </row>
    <row r="9259" spans="1:1">
      <c r="A9259" s="16"/>
    </row>
    <row r="9260" spans="1:1">
      <c r="A9260" s="16"/>
    </row>
    <row r="9261" spans="1:1">
      <c r="A9261" s="16"/>
    </row>
    <row r="9262" spans="1:1">
      <c r="A9262" s="16"/>
    </row>
    <row r="9263" spans="1:1">
      <c r="A9263" s="16"/>
    </row>
    <row r="9264" spans="1:1">
      <c r="A9264" s="16"/>
    </row>
    <row r="9265" spans="1:1">
      <c r="A9265" s="16"/>
    </row>
    <row r="9266" spans="1:1">
      <c r="A9266" s="16"/>
    </row>
    <row r="9267" spans="1:1">
      <c r="A9267" s="16"/>
    </row>
    <row r="9268" spans="1:1">
      <c r="A9268" s="16"/>
    </row>
    <row r="9269" spans="1:1">
      <c r="A9269" s="16"/>
    </row>
    <row r="9270" spans="1:1">
      <c r="A9270" s="16"/>
    </row>
    <row r="9271" spans="1:1">
      <c r="A9271" s="16"/>
    </row>
    <row r="9272" spans="1:1">
      <c r="A9272" s="16"/>
    </row>
    <row r="9273" spans="1:1">
      <c r="A9273" s="16"/>
    </row>
    <row r="9274" spans="1:1">
      <c r="A9274" s="16"/>
    </row>
    <row r="9275" spans="1:1">
      <c r="A9275" s="16"/>
    </row>
    <row r="9276" spans="1:1">
      <c r="A9276" s="16"/>
    </row>
    <row r="9277" spans="1:1">
      <c r="A9277" s="16"/>
    </row>
    <row r="9278" spans="1:1">
      <c r="A9278" s="16"/>
    </row>
    <row r="9279" spans="1:1">
      <c r="A9279" s="16"/>
    </row>
    <row r="9280" spans="1:1">
      <c r="A9280" s="16"/>
    </row>
    <row r="9281" spans="1:1">
      <c r="A9281" s="16"/>
    </row>
    <row r="9282" spans="1:1">
      <c r="A9282" s="16"/>
    </row>
    <row r="9283" spans="1:1">
      <c r="A9283" s="16"/>
    </row>
    <row r="9284" spans="1:1">
      <c r="A9284" s="16"/>
    </row>
    <row r="9285" spans="1:1">
      <c r="A9285" s="16"/>
    </row>
    <row r="9286" spans="1:1">
      <c r="A9286" s="16"/>
    </row>
    <row r="9287" spans="1:1">
      <c r="A9287" s="16"/>
    </row>
    <row r="9288" spans="1:1">
      <c r="A9288" s="16"/>
    </row>
    <row r="9289" spans="1:1">
      <c r="A9289" s="16"/>
    </row>
    <row r="9290" spans="1:1">
      <c r="A9290" s="16"/>
    </row>
    <row r="9291" spans="1:1">
      <c r="A9291" s="16"/>
    </row>
    <row r="9292" spans="1:1">
      <c r="A9292" s="16"/>
    </row>
    <row r="9293" spans="1:1">
      <c r="A9293" s="16"/>
    </row>
    <row r="9294" spans="1:1">
      <c r="A9294" s="16"/>
    </row>
    <row r="9295" spans="1:1">
      <c r="A9295" s="16"/>
    </row>
    <row r="9296" spans="1:1">
      <c r="A9296" s="16"/>
    </row>
    <row r="9297" spans="1:1">
      <c r="A9297" s="16"/>
    </row>
    <row r="9298" spans="1:1">
      <c r="A9298" s="16"/>
    </row>
    <row r="9299" spans="1:1">
      <c r="A9299" s="16"/>
    </row>
    <row r="9300" spans="1:1">
      <c r="A9300" s="16"/>
    </row>
    <row r="9301" spans="1:1">
      <c r="A9301" s="16"/>
    </row>
    <row r="9302" spans="1:1">
      <c r="A9302" s="16"/>
    </row>
    <row r="9303" spans="1:1">
      <c r="A9303" s="16"/>
    </row>
    <row r="9304" spans="1:1">
      <c r="A9304" s="16"/>
    </row>
    <row r="9305" spans="1:1">
      <c r="A9305" s="16"/>
    </row>
    <row r="9306" spans="1:1">
      <c r="A9306" s="16"/>
    </row>
    <row r="9307" spans="1:1">
      <c r="A9307" s="16"/>
    </row>
    <row r="9308" spans="1:1">
      <c r="A9308" s="16"/>
    </row>
    <row r="9309" spans="1:1">
      <c r="A9309" s="16"/>
    </row>
    <row r="9310" spans="1:1">
      <c r="A9310" s="16"/>
    </row>
    <row r="9311" spans="1:1">
      <c r="A9311" s="16"/>
    </row>
    <row r="9312" spans="1:1">
      <c r="A9312" s="16"/>
    </row>
    <row r="9313" spans="1:1">
      <c r="A9313" s="16"/>
    </row>
    <row r="9314" spans="1:1">
      <c r="A9314" s="16"/>
    </row>
    <row r="9315" spans="1:1">
      <c r="A9315" s="16"/>
    </row>
    <row r="9316" spans="1:1">
      <c r="A9316" s="16"/>
    </row>
    <row r="9317" spans="1:1">
      <c r="A9317" s="16"/>
    </row>
    <row r="9318" spans="1:1">
      <c r="A9318" s="16"/>
    </row>
    <row r="9319" spans="1:1">
      <c r="A9319" s="16"/>
    </row>
    <row r="9320" spans="1:1">
      <c r="A9320" s="16"/>
    </row>
    <row r="9321" spans="1:1">
      <c r="A9321" s="16"/>
    </row>
    <row r="9322" spans="1:1">
      <c r="A9322" s="16"/>
    </row>
    <row r="9323" spans="1:1">
      <c r="A9323" s="16"/>
    </row>
    <row r="9324" spans="1:1">
      <c r="A9324" s="16"/>
    </row>
    <row r="9325" spans="1:1">
      <c r="A9325" s="16"/>
    </row>
    <row r="9326" spans="1:1">
      <c r="A9326" s="16"/>
    </row>
    <row r="9327" spans="1:1">
      <c r="A9327" s="16"/>
    </row>
    <row r="9328" spans="1:1">
      <c r="A9328" s="16"/>
    </row>
    <row r="9329" spans="1:1">
      <c r="A9329" s="16"/>
    </row>
    <row r="9330" spans="1:1">
      <c r="A9330" s="16"/>
    </row>
    <row r="9331" spans="1:1">
      <c r="A9331" s="16"/>
    </row>
    <row r="9332" spans="1:1">
      <c r="A9332" s="16"/>
    </row>
    <row r="9333" spans="1:1">
      <c r="A9333" s="16"/>
    </row>
    <row r="9334" spans="1:1">
      <c r="A9334" s="16"/>
    </row>
    <row r="9335" spans="1:1">
      <c r="A9335" s="16"/>
    </row>
    <row r="9336" spans="1:1">
      <c r="A9336" s="16"/>
    </row>
    <row r="9337" spans="1:1">
      <c r="A9337" s="16"/>
    </row>
    <row r="9338" spans="1:1">
      <c r="A9338" s="16"/>
    </row>
    <row r="9339" spans="1:1">
      <c r="A9339" s="16"/>
    </row>
    <row r="9340" spans="1:1">
      <c r="A9340" s="16"/>
    </row>
    <row r="9341" spans="1:1">
      <c r="A9341" s="16"/>
    </row>
    <row r="9342" spans="1:1">
      <c r="A9342" s="16"/>
    </row>
    <row r="9343" spans="1:1">
      <c r="A9343" s="16"/>
    </row>
    <row r="9344" spans="1:1">
      <c r="A9344" s="16"/>
    </row>
    <row r="9345" spans="1:1">
      <c r="A9345" s="16"/>
    </row>
    <row r="9346" spans="1:1">
      <c r="A9346" s="16"/>
    </row>
    <row r="9347" spans="1:1">
      <c r="A9347" s="16"/>
    </row>
    <row r="9348" spans="1:1">
      <c r="A9348" s="16"/>
    </row>
    <row r="9349" spans="1:1">
      <c r="A9349" s="16"/>
    </row>
    <row r="9350" spans="1:1">
      <c r="A9350" s="16"/>
    </row>
    <row r="9351" spans="1:1">
      <c r="A9351" s="16"/>
    </row>
    <row r="9352" spans="1:1">
      <c r="A9352" s="16"/>
    </row>
    <row r="9353" spans="1:1">
      <c r="A9353" s="16"/>
    </row>
    <row r="9354" spans="1:1">
      <c r="A9354" s="16"/>
    </row>
    <row r="9355" spans="1:1">
      <c r="A9355" s="16"/>
    </row>
    <row r="9356" spans="1:1">
      <c r="A9356" s="16"/>
    </row>
    <row r="9357" spans="1:1">
      <c r="A9357" s="16"/>
    </row>
    <row r="9358" spans="1:1">
      <c r="A9358" s="16"/>
    </row>
    <row r="9359" spans="1:1">
      <c r="A9359" s="16"/>
    </row>
    <row r="9360" spans="1:1">
      <c r="A9360" s="16"/>
    </row>
    <row r="9361" spans="1:1">
      <c r="A9361" s="16"/>
    </row>
    <row r="9362" spans="1:1">
      <c r="A9362" s="16"/>
    </row>
    <row r="9363" spans="1:1">
      <c r="A9363" s="16"/>
    </row>
    <row r="9364" spans="1:1">
      <c r="A9364" s="16"/>
    </row>
    <row r="9365" spans="1:1">
      <c r="A9365" s="16"/>
    </row>
    <row r="9366" spans="1:1">
      <c r="A9366" s="16"/>
    </row>
    <row r="9367" spans="1:1">
      <c r="A9367" s="16"/>
    </row>
    <row r="9368" spans="1:1">
      <c r="A9368" s="16"/>
    </row>
    <row r="9369" spans="1:1">
      <c r="A9369" s="16"/>
    </row>
    <row r="9370" spans="1:1">
      <c r="A9370" s="16"/>
    </row>
    <row r="9371" spans="1:1">
      <c r="A9371" s="16"/>
    </row>
    <row r="9372" spans="1:1">
      <c r="A9372" s="16"/>
    </row>
    <row r="9373" spans="1:1">
      <c r="A9373" s="16"/>
    </row>
    <row r="9374" spans="1:1">
      <c r="A9374" s="16"/>
    </row>
    <row r="9375" spans="1:1">
      <c r="A9375" s="16"/>
    </row>
    <row r="9376" spans="1:1">
      <c r="A9376" s="16"/>
    </row>
    <row r="9377" spans="1:1">
      <c r="A9377" s="16"/>
    </row>
    <row r="9378" spans="1:1">
      <c r="A9378" s="16"/>
    </row>
    <row r="9379" spans="1:1">
      <c r="A9379" s="16"/>
    </row>
    <row r="9380" spans="1:1">
      <c r="A9380" s="16"/>
    </row>
    <row r="9381" spans="1:1">
      <c r="A9381" s="16"/>
    </row>
    <row r="9382" spans="1:1">
      <c r="A9382" s="16"/>
    </row>
    <row r="9383" spans="1:1">
      <c r="A9383" s="16"/>
    </row>
    <row r="9384" spans="1:1">
      <c r="A9384" s="16"/>
    </row>
    <row r="9385" spans="1:1">
      <c r="A9385" s="16"/>
    </row>
    <row r="9386" spans="1:1">
      <c r="A9386" s="16"/>
    </row>
    <row r="9387" spans="1:1">
      <c r="A9387" s="16"/>
    </row>
    <row r="9388" spans="1:1">
      <c r="A9388" s="16"/>
    </row>
    <row r="9389" spans="1:1">
      <c r="A9389" s="16"/>
    </row>
    <row r="9390" spans="1:1">
      <c r="A9390" s="16"/>
    </row>
    <row r="9391" spans="1:1">
      <c r="A9391" s="16"/>
    </row>
    <row r="9392" spans="1:1">
      <c r="A9392" s="16"/>
    </row>
    <row r="9393" spans="1:1">
      <c r="A9393" s="16"/>
    </row>
    <row r="9394" spans="1:1">
      <c r="A9394" s="16"/>
    </row>
    <row r="9395" spans="1:1">
      <c r="A9395" s="16"/>
    </row>
    <row r="9396" spans="1:1">
      <c r="A9396" s="16"/>
    </row>
    <row r="9397" spans="1:1">
      <c r="A9397" s="16"/>
    </row>
    <row r="9398" spans="1:1">
      <c r="A9398" s="16"/>
    </row>
    <row r="9399" spans="1:1">
      <c r="A9399" s="16"/>
    </row>
    <row r="9400" spans="1:1">
      <c r="A9400" s="16"/>
    </row>
    <row r="9401" spans="1:1">
      <c r="A9401" s="16"/>
    </row>
    <row r="9402" spans="1:1">
      <c r="A9402" s="16"/>
    </row>
    <row r="9403" spans="1:1">
      <c r="A9403" s="16"/>
    </row>
    <row r="9404" spans="1:1">
      <c r="A9404" s="16"/>
    </row>
    <row r="9405" spans="1:1">
      <c r="A9405" s="16"/>
    </row>
    <row r="9406" spans="1:1">
      <c r="A9406" s="16"/>
    </row>
    <row r="9407" spans="1:1">
      <c r="A9407" s="16"/>
    </row>
    <row r="9408" spans="1:1">
      <c r="A9408" s="16"/>
    </row>
    <row r="9409" spans="1:1">
      <c r="A9409" s="16"/>
    </row>
    <row r="9410" spans="1:1">
      <c r="A9410" s="16"/>
    </row>
    <row r="9411" spans="1:1">
      <c r="A9411" s="16"/>
    </row>
    <row r="9412" spans="1:1">
      <c r="A9412" s="16"/>
    </row>
    <row r="9413" spans="1:1">
      <c r="A9413" s="16"/>
    </row>
    <row r="9414" spans="1:1">
      <c r="A9414" s="16"/>
    </row>
    <row r="9415" spans="1:1">
      <c r="A9415" s="16"/>
    </row>
    <row r="9416" spans="1:1">
      <c r="A9416" s="16"/>
    </row>
    <row r="9417" spans="1:1">
      <c r="A9417" s="16"/>
    </row>
    <row r="9418" spans="1:1">
      <c r="A9418" s="16"/>
    </row>
    <row r="9419" spans="1:1">
      <c r="A9419" s="16"/>
    </row>
    <row r="9420" spans="1:1">
      <c r="A9420" s="16"/>
    </row>
    <row r="9421" spans="1:1">
      <c r="A9421" s="16"/>
    </row>
    <row r="9422" spans="1:1">
      <c r="A9422" s="16"/>
    </row>
    <row r="9423" spans="1:1">
      <c r="A9423" s="16"/>
    </row>
    <row r="9424" spans="1:1">
      <c r="A9424" s="16"/>
    </row>
    <row r="9425" spans="1:1">
      <c r="A9425" s="16"/>
    </row>
    <row r="9426" spans="1:1">
      <c r="A9426" s="16"/>
    </row>
    <row r="9427" spans="1:1">
      <c r="A9427" s="16"/>
    </row>
    <row r="9428" spans="1:1">
      <c r="A9428" s="16"/>
    </row>
    <row r="9429" spans="1:1">
      <c r="A9429" s="16"/>
    </row>
    <row r="9430" spans="1:1">
      <c r="A9430" s="16"/>
    </row>
    <row r="9431" spans="1:1">
      <c r="A9431" s="16"/>
    </row>
    <row r="9432" spans="1:1">
      <c r="A9432" s="16"/>
    </row>
    <row r="9433" spans="1:1">
      <c r="A9433" s="16"/>
    </row>
    <row r="9434" spans="1:1">
      <c r="A9434" s="16"/>
    </row>
    <row r="9435" spans="1:1">
      <c r="A9435" s="16"/>
    </row>
    <row r="9436" spans="1:1">
      <c r="A9436" s="16"/>
    </row>
    <row r="9437" spans="1:1">
      <c r="A9437" s="16"/>
    </row>
    <row r="9438" spans="1:1">
      <c r="A9438" s="16"/>
    </row>
    <row r="9439" spans="1:1">
      <c r="A9439" s="16"/>
    </row>
    <row r="9440" spans="1:1">
      <c r="A9440" s="16"/>
    </row>
    <row r="9441" spans="1:1">
      <c r="A9441" s="16"/>
    </row>
    <row r="9442" spans="1:1">
      <c r="A9442" s="16"/>
    </row>
    <row r="9443" spans="1:1">
      <c r="A9443" s="16"/>
    </row>
    <row r="9444" spans="1:1">
      <c r="A9444" s="16"/>
    </row>
    <row r="9445" spans="1:1">
      <c r="A9445" s="16"/>
    </row>
    <row r="9446" spans="1:1">
      <c r="A9446" s="16"/>
    </row>
    <row r="9447" spans="1:1">
      <c r="A9447" s="16"/>
    </row>
    <row r="9448" spans="1:1">
      <c r="A9448" s="16"/>
    </row>
    <row r="9449" spans="1:1">
      <c r="A9449" s="16"/>
    </row>
    <row r="9450" spans="1:1">
      <c r="A9450" s="16"/>
    </row>
    <row r="9451" spans="1:1">
      <c r="A9451" s="16"/>
    </row>
    <row r="9452" spans="1:1">
      <c r="A9452" s="16"/>
    </row>
    <row r="9453" spans="1:1">
      <c r="A9453" s="16"/>
    </row>
    <row r="9454" spans="1:1">
      <c r="A9454" s="16"/>
    </row>
    <row r="9455" spans="1:1">
      <c r="A9455" s="16"/>
    </row>
    <row r="9456" spans="1:1">
      <c r="A9456" s="16"/>
    </row>
    <row r="9457" spans="1:1">
      <c r="A9457" s="16"/>
    </row>
    <row r="9458" spans="1:1">
      <c r="A9458" s="16"/>
    </row>
    <row r="9459" spans="1:1">
      <c r="A9459" s="16"/>
    </row>
    <row r="9460" spans="1:1">
      <c r="A9460" s="16"/>
    </row>
    <row r="9461" spans="1:1">
      <c r="A9461" s="16"/>
    </row>
    <row r="9462" spans="1:1">
      <c r="A9462" s="16"/>
    </row>
    <row r="9463" spans="1:1">
      <c r="A9463" s="16"/>
    </row>
    <row r="9464" spans="1:1">
      <c r="A9464" s="16"/>
    </row>
    <row r="9465" spans="1:1">
      <c r="A9465" s="16"/>
    </row>
    <row r="9466" spans="1:1">
      <c r="A9466" s="16"/>
    </row>
    <row r="9467" spans="1:1">
      <c r="A9467" s="16"/>
    </row>
    <row r="9468" spans="1:1">
      <c r="A9468" s="16"/>
    </row>
    <row r="9469" spans="1:1">
      <c r="A9469" s="16"/>
    </row>
    <row r="9470" spans="1:1">
      <c r="A9470" s="16"/>
    </row>
    <row r="9471" spans="1:1">
      <c r="A9471" s="16"/>
    </row>
    <row r="9472" spans="1:1">
      <c r="A9472" s="16"/>
    </row>
    <row r="9473" spans="1:1">
      <c r="A9473" s="16"/>
    </row>
    <row r="9474" spans="1:1">
      <c r="A9474" s="16"/>
    </row>
    <row r="9475" spans="1:1">
      <c r="A9475" s="16"/>
    </row>
    <row r="9476" spans="1:1">
      <c r="A9476" s="16"/>
    </row>
    <row r="9477" spans="1:1">
      <c r="A9477" s="16"/>
    </row>
    <row r="9478" spans="1:1">
      <c r="A9478" s="16"/>
    </row>
    <row r="9479" spans="1:1">
      <c r="A9479" s="16"/>
    </row>
    <row r="9480" spans="1:1">
      <c r="A9480" s="16"/>
    </row>
    <row r="9481" spans="1:1">
      <c r="A9481" s="16"/>
    </row>
    <row r="9482" spans="1:1">
      <c r="A9482" s="16"/>
    </row>
    <row r="9483" spans="1:1">
      <c r="A9483" s="16"/>
    </row>
    <row r="9484" spans="1:1">
      <c r="A9484" s="16"/>
    </row>
    <row r="9485" spans="1:1">
      <c r="A9485" s="16"/>
    </row>
    <row r="9486" spans="1:1">
      <c r="A9486" s="16"/>
    </row>
    <row r="9487" spans="1:1">
      <c r="A9487" s="16"/>
    </row>
    <row r="9488" spans="1:1">
      <c r="A9488" s="16"/>
    </row>
    <row r="9489" spans="1:1">
      <c r="A9489" s="16"/>
    </row>
    <row r="9490" spans="1:1">
      <c r="A9490" s="16"/>
    </row>
    <row r="9491" spans="1:1">
      <c r="A9491" s="16"/>
    </row>
    <row r="9492" spans="1:1">
      <c r="A9492" s="16"/>
    </row>
    <row r="9493" spans="1:1">
      <c r="A9493" s="16"/>
    </row>
    <row r="9494" spans="1:1">
      <c r="A9494" s="16"/>
    </row>
    <row r="9495" spans="1:1">
      <c r="A9495" s="16"/>
    </row>
    <row r="9496" spans="1:1">
      <c r="A9496" s="16"/>
    </row>
    <row r="9497" spans="1:1">
      <c r="A9497" s="16"/>
    </row>
    <row r="9498" spans="1:1">
      <c r="A9498" s="16"/>
    </row>
    <row r="9499" spans="1:1">
      <c r="A9499" s="16"/>
    </row>
    <row r="9500" spans="1:1">
      <c r="A9500" s="16"/>
    </row>
    <row r="9501" spans="1:1">
      <c r="A9501" s="16"/>
    </row>
    <row r="9502" spans="1:1">
      <c r="A9502" s="16"/>
    </row>
    <row r="9503" spans="1:1">
      <c r="A9503" s="16"/>
    </row>
    <row r="9504" spans="1:1">
      <c r="A9504" s="16"/>
    </row>
    <row r="9505" spans="1:1">
      <c r="A9505" s="16"/>
    </row>
    <row r="9506" spans="1:1">
      <c r="A9506" s="16"/>
    </row>
    <row r="9507" spans="1:1">
      <c r="A9507" s="16"/>
    </row>
    <row r="9508" spans="1:1">
      <c r="A9508" s="16"/>
    </row>
    <row r="9509" spans="1:1">
      <c r="A9509" s="16"/>
    </row>
    <row r="9510" spans="1:1">
      <c r="A9510" s="16"/>
    </row>
    <row r="9511" spans="1:1">
      <c r="A9511" s="16"/>
    </row>
    <row r="9512" spans="1:1">
      <c r="A9512" s="16"/>
    </row>
    <row r="9513" spans="1:1">
      <c r="A9513" s="16"/>
    </row>
    <row r="9514" spans="1:1">
      <c r="A9514" s="16"/>
    </row>
    <row r="9515" spans="1:1">
      <c r="A9515" s="16"/>
    </row>
    <row r="9516" spans="1:1">
      <c r="A9516" s="16"/>
    </row>
    <row r="9517" spans="1:1">
      <c r="A9517" s="16"/>
    </row>
    <row r="9518" spans="1:1">
      <c r="A9518" s="16"/>
    </row>
    <row r="9519" spans="1:1">
      <c r="A9519" s="16"/>
    </row>
    <row r="9520" spans="1:1">
      <c r="A9520" s="16"/>
    </row>
    <row r="9521" spans="1:1">
      <c r="A9521" s="16"/>
    </row>
    <row r="9522" spans="1:1">
      <c r="A9522" s="16"/>
    </row>
    <row r="9523" spans="1:1">
      <c r="A9523" s="16"/>
    </row>
    <row r="9524" spans="1:1">
      <c r="A9524" s="16"/>
    </row>
    <row r="9525" spans="1:1">
      <c r="A9525" s="16"/>
    </row>
    <row r="9526" spans="1:1">
      <c r="A9526" s="16"/>
    </row>
    <row r="9527" spans="1:1">
      <c r="A9527" s="16"/>
    </row>
    <row r="9528" spans="1:1">
      <c r="A9528" s="16"/>
    </row>
    <row r="9529" spans="1:1">
      <c r="A9529" s="16"/>
    </row>
    <row r="9530" spans="1:1">
      <c r="A9530" s="16"/>
    </row>
    <row r="9531" spans="1:1">
      <c r="A9531" s="16"/>
    </row>
    <row r="9532" spans="1:1">
      <c r="A9532" s="16"/>
    </row>
    <row r="9533" spans="1:1">
      <c r="A9533" s="16"/>
    </row>
    <row r="9534" spans="1:1">
      <c r="A9534" s="16"/>
    </row>
    <row r="9535" spans="1:1">
      <c r="A9535" s="16"/>
    </row>
    <row r="9536" spans="1:1">
      <c r="A9536" s="16"/>
    </row>
    <row r="9537" spans="1:1">
      <c r="A9537" s="16"/>
    </row>
    <row r="9538" spans="1:1">
      <c r="A9538" s="16"/>
    </row>
    <row r="9539" spans="1:1">
      <c r="A9539" s="16"/>
    </row>
    <row r="9540" spans="1:1">
      <c r="A9540" s="16"/>
    </row>
    <row r="9541" spans="1:1">
      <c r="A9541" s="16"/>
    </row>
    <row r="9542" spans="1:1">
      <c r="A9542" s="16"/>
    </row>
    <row r="9543" spans="1:1">
      <c r="A9543" s="16"/>
    </row>
    <row r="9544" spans="1:1">
      <c r="A9544" s="16"/>
    </row>
    <row r="9545" spans="1:1">
      <c r="A9545" s="16"/>
    </row>
    <row r="9546" spans="1:1">
      <c r="A9546" s="16"/>
    </row>
    <row r="9547" spans="1:1">
      <c r="A9547" s="16"/>
    </row>
    <row r="9548" spans="1:1">
      <c r="A9548" s="16"/>
    </row>
    <row r="9549" spans="1:1">
      <c r="A9549" s="16"/>
    </row>
    <row r="9550" spans="1:1">
      <c r="A9550" s="16"/>
    </row>
    <row r="9551" spans="1:1">
      <c r="A9551" s="16"/>
    </row>
    <row r="9552" spans="1:1">
      <c r="A9552" s="16"/>
    </row>
    <row r="9553" spans="1:1">
      <c r="A9553" s="16"/>
    </row>
    <row r="9554" spans="1:1">
      <c r="A9554" s="16"/>
    </row>
    <row r="9555" spans="1:1">
      <c r="A9555" s="16"/>
    </row>
    <row r="9556" spans="1:1">
      <c r="A9556" s="16"/>
    </row>
    <row r="9557" spans="1:1">
      <c r="A9557" s="16"/>
    </row>
    <row r="9558" spans="1:1">
      <c r="A9558" s="16"/>
    </row>
    <row r="9559" spans="1:1">
      <c r="A9559" s="16"/>
    </row>
    <row r="9560" spans="1:1">
      <c r="A9560" s="16"/>
    </row>
    <row r="9561" spans="1:1">
      <c r="A9561" s="16"/>
    </row>
    <row r="9562" spans="1:1">
      <c r="A9562" s="16"/>
    </row>
    <row r="9563" spans="1:1">
      <c r="A9563" s="16"/>
    </row>
    <row r="9564" spans="1:1">
      <c r="A9564" s="16"/>
    </row>
    <row r="9565" spans="1:1">
      <c r="A9565" s="16"/>
    </row>
    <row r="9566" spans="1:1">
      <c r="A9566" s="16"/>
    </row>
    <row r="9567" spans="1:1">
      <c r="A9567" s="16"/>
    </row>
    <row r="9568" spans="1:1">
      <c r="A9568" s="16"/>
    </row>
    <row r="9569" spans="1:1">
      <c r="A9569" s="16"/>
    </row>
    <row r="9570" spans="1:1">
      <c r="A9570" s="16"/>
    </row>
    <row r="9571" spans="1:1">
      <c r="A9571" s="16"/>
    </row>
    <row r="9572" spans="1:1">
      <c r="A9572" s="16"/>
    </row>
    <row r="9573" spans="1:1">
      <c r="A9573" s="16"/>
    </row>
    <row r="9574" spans="1:1">
      <c r="A9574" s="16"/>
    </row>
    <row r="9575" spans="1:1">
      <c r="A9575" s="16"/>
    </row>
    <row r="9576" spans="1:1">
      <c r="A9576" s="16"/>
    </row>
    <row r="9577" spans="1:1">
      <c r="A9577" s="16"/>
    </row>
    <row r="9578" spans="1:1">
      <c r="A9578" s="16"/>
    </row>
    <row r="9579" spans="1:1">
      <c r="A9579" s="16"/>
    </row>
    <row r="9580" spans="1:1">
      <c r="A9580" s="16"/>
    </row>
    <row r="9581" spans="1:1">
      <c r="A9581" s="16"/>
    </row>
    <row r="9582" spans="1:1">
      <c r="A9582" s="16"/>
    </row>
    <row r="9583" spans="1:1">
      <c r="A9583" s="16"/>
    </row>
    <row r="9584" spans="1:1">
      <c r="A9584" s="16"/>
    </row>
    <row r="9585" spans="1:1">
      <c r="A9585" s="16"/>
    </row>
    <row r="9586" spans="1:1">
      <c r="A9586" s="16"/>
    </row>
    <row r="9587" spans="1:1">
      <c r="A9587" s="16"/>
    </row>
    <row r="9588" spans="1:1">
      <c r="A9588" s="16"/>
    </row>
    <row r="9589" spans="1:1">
      <c r="A9589" s="16"/>
    </row>
    <row r="9590" spans="1:1">
      <c r="A9590" s="16"/>
    </row>
    <row r="9591" spans="1:1">
      <c r="A9591" s="16"/>
    </row>
    <row r="9592" spans="1:1">
      <c r="A9592" s="16"/>
    </row>
    <row r="9593" spans="1:1">
      <c r="A9593" s="16"/>
    </row>
    <row r="9594" spans="1:1">
      <c r="A9594" s="16"/>
    </row>
    <row r="9595" spans="1:1">
      <c r="A9595" s="16"/>
    </row>
    <row r="9596" spans="1:1">
      <c r="A9596" s="16"/>
    </row>
    <row r="9597" spans="1:1">
      <c r="A9597" s="16"/>
    </row>
    <row r="9598" spans="1:1">
      <c r="A9598" s="16"/>
    </row>
    <row r="9599" spans="1:1">
      <c r="A9599" s="16"/>
    </row>
    <row r="9600" spans="1:1">
      <c r="A9600" s="16"/>
    </row>
    <row r="9601" spans="1:1">
      <c r="A9601" s="16"/>
    </row>
    <row r="9602" spans="1:1">
      <c r="A9602" s="16"/>
    </row>
    <row r="9603" spans="1:1">
      <c r="A9603" s="16"/>
    </row>
    <row r="9604" spans="1:1">
      <c r="A9604" s="16"/>
    </row>
    <row r="9605" spans="1:1">
      <c r="A9605" s="16"/>
    </row>
    <row r="9606" spans="1:1">
      <c r="A9606" s="16"/>
    </row>
    <row r="9607" spans="1:1">
      <c r="A9607" s="16"/>
    </row>
    <row r="9608" spans="1:1">
      <c r="A9608" s="16"/>
    </row>
    <row r="9609" spans="1:1">
      <c r="A9609" s="16"/>
    </row>
    <row r="9610" spans="1:1">
      <c r="A9610" s="16"/>
    </row>
    <row r="9611" spans="1:1">
      <c r="A9611" s="16"/>
    </row>
    <row r="9612" spans="1:1">
      <c r="A9612" s="16"/>
    </row>
    <row r="9613" spans="1:1">
      <c r="A9613" s="16"/>
    </row>
    <row r="9614" spans="1:1">
      <c r="A9614" s="16"/>
    </row>
    <row r="9615" spans="1:1">
      <c r="A9615" s="16"/>
    </row>
    <row r="9616" spans="1:1">
      <c r="A9616" s="16"/>
    </row>
    <row r="9617" spans="1:1">
      <c r="A9617" s="16"/>
    </row>
    <row r="9618" spans="1:1">
      <c r="A9618" s="16"/>
    </row>
    <row r="9619" spans="1:1">
      <c r="A9619" s="16"/>
    </row>
    <row r="9620" spans="1:1">
      <c r="A9620" s="16"/>
    </row>
    <row r="9621" spans="1:1">
      <c r="A9621" s="16"/>
    </row>
    <row r="9622" spans="1:1">
      <c r="A9622" s="16"/>
    </row>
    <row r="9623" spans="1:1">
      <c r="A9623" s="16"/>
    </row>
    <row r="9624" spans="1:1">
      <c r="A9624" s="16"/>
    </row>
    <row r="9625" spans="1:1">
      <c r="A9625" s="16"/>
    </row>
    <row r="9626" spans="1:1">
      <c r="A9626" s="16"/>
    </row>
    <row r="9627" spans="1:1">
      <c r="A9627" s="16"/>
    </row>
    <row r="9628" spans="1:1">
      <c r="A9628" s="16"/>
    </row>
    <row r="9629" spans="1:1">
      <c r="A9629" s="16"/>
    </row>
    <row r="9630" spans="1:1">
      <c r="A9630" s="16"/>
    </row>
    <row r="9631" spans="1:1">
      <c r="A9631" s="16"/>
    </row>
    <row r="9632" spans="1:1">
      <c r="A9632" s="16"/>
    </row>
    <row r="9633" spans="1:1">
      <c r="A9633" s="16"/>
    </row>
    <row r="9634" spans="1:1">
      <c r="A9634" s="16"/>
    </row>
    <row r="9635" spans="1:1">
      <c r="A9635" s="16"/>
    </row>
    <row r="9636" spans="1:1">
      <c r="A9636" s="16"/>
    </row>
    <row r="9637" spans="1:1">
      <c r="A9637" s="16"/>
    </row>
    <row r="9638" spans="1:1">
      <c r="A9638" s="16"/>
    </row>
    <row r="9639" spans="1:1">
      <c r="A9639" s="16"/>
    </row>
    <row r="9640" spans="1:1">
      <c r="A9640" s="16"/>
    </row>
    <row r="9641" spans="1:1">
      <c r="A9641" s="16"/>
    </row>
    <row r="9642" spans="1:1">
      <c r="A9642" s="16"/>
    </row>
    <row r="9643" spans="1:1">
      <c r="A9643" s="16"/>
    </row>
    <row r="9644" spans="1:1">
      <c r="A9644" s="16"/>
    </row>
    <row r="9645" spans="1:1">
      <c r="A9645" s="16"/>
    </row>
    <row r="9646" spans="1:1">
      <c r="A9646" s="16"/>
    </row>
    <row r="9647" spans="1:1">
      <c r="A9647" s="16"/>
    </row>
    <row r="9648" spans="1:1">
      <c r="A9648" s="16"/>
    </row>
    <row r="9649" spans="1:1">
      <c r="A9649" s="16"/>
    </row>
    <row r="9650" spans="1:1">
      <c r="A9650" s="16"/>
    </row>
    <row r="9651" spans="1:1">
      <c r="A9651" s="16"/>
    </row>
    <row r="9652" spans="1:1">
      <c r="A9652" s="16"/>
    </row>
    <row r="9653" spans="1:1">
      <c r="A9653" s="16"/>
    </row>
    <row r="9654" spans="1:1">
      <c r="A9654" s="16"/>
    </row>
    <row r="9655" spans="1:1">
      <c r="A9655" s="16"/>
    </row>
    <row r="9656" spans="1:1">
      <c r="A9656" s="16"/>
    </row>
    <row r="9657" spans="1:1">
      <c r="A9657" s="16"/>
    </row>
    <row r="9658" spans="1:1">
      <c r="A9658" s="16"/>
    </row>
    <row r="9659" spans="1:1">
      <c r="A9659" s="16"/>
    </row>
    <row r="9660" spans="1:1">
      <c r="A9660" s="16"/>
    </row>
    <row r="9661" spans="1:1">
      <c r="A9661" s="16"/>
    </row>
    <row r="9662" spans="1:1">
      <c r="A9662" s="16"/>
    </row>
    <row r="9663" spans="1:1">
      <c r="A9663" s="16"/>
    </row>
    <row r="9664" spans="1:1">
      <c r="A9664" s="16"/>
    </row>
    <row r="9665" spans="1:1">
      <c r="A9665" s="16"/>
    </row>
    <row r="9666" spans="1:1">
      <c r="A9666" s="16"/>
    </row>
    <row r="9667" spans="1:1">
      <c r="A9667" s="16"/>
    </row>
    <row r="9668" spans="1:1">
      <c r="A9668" s="16"/>
    </row>
    <row r="9669" spans="1:1">
      <c r="A9669" s="16"/>
    </row>
    <row r="9670" spans="1:1">
      <c r="A9670" s="16"/>
    </row>
    <row r="9671" spans="1:1">
      <c r="A9671" s="16"/>
    </row>
    <row r="9672" spans="1:1">
      <c r="A9672" s="16"/>
    </row>
    <row r="9673" spans="1:1">
      <c r="A9673" s="16"/>
    </row>
    <row r="9674" spans="1:1">
      <c r="A9674" s="16"/>
    </row>
    <row r="9675" spans="1:1">
      <c r="A9675" s="16"/>
    </row>
    <row r="9676" spans="1:1">
      <c r="A9676" s="16"/>
    </row>
    <row r="9677" spans="1:1">
      <c r="A9677" s="16"/>
    </row>
    <row r="9678" spans="1:1">
      <c r="A9678" s="16"/>
    </row>
    <row r="9679" spans="1:1">
      <c r="A9679" s="16"/>
    </row>
    <row r="9680" spans="1:1">
      <c r="A9680" s="16"/>
    </row>
    <row r="9681" spans="1:1">
      <c r="A9681" s="16"/>
    </row>
    <row r="9682" spans="1:1">
      <c r="A9682" s="16"/>
    </row>
    <row r="9683" spans="1:1">
      <c r="A9683" s="16"/>
    </row>
    <row r="9684" spans="1:1">
      <c r="A9684" s="16"/>
    </row>
    <row r="9685" spans="1:1">
      <c r="A9685" s="16"/>
    </row>
    <row r="9686" spans="1:1">
      <c r="A9686" s="16"/>
    </row>
    <row r="9687" spans="1:1">
      <c r="A9687" s="16"/>
    </row>
    <row r="9688" spans="1:1">
      <c r="A9688" s="16"/>
    </row>
    <row r="9689" spans="1:1">
      <c r="A9689" s="16"/>
    </row>
    <row r="9690" spans="1:1">
      <c r="A9690" s="16"/>
    </row>
    <row r="9691" spans="1:1">
      <c r="A9691" s="16"/>
    </row>
    <row r="9692" spans="1:1">
      <c r="A9692" s="16"/>
    </row>
    <row r="9693" spans="1:1">
      <c r="A9693" s="16"/>
    </row>
    <row r="9694" spans="1:1">
      <c r="A9694" s="16"/>
    </row>
    <row r="9695" spans="1:1">
      <c r="A9695" s="16"/>
    </row>
    <row r="9696" spans="1:1">
      <c r="A9696" s="16"/>
    </row>
    <row r="9697" spans="1:1">
      <c r="A9697" s="16"/>
    </row>
    <row r="9698" spans="1:1">
      <c r="A9698" s="16"/>
    </row>
    <row r="9699" spans="1:1">
      <c r="A9699" s="16"/>
    </row>
    <row r="9700" spans="1:1">
      <c r="A9700" s="16"/>
    </row>
    <row r="9701" spans="1:1">
      <c r="A9701" s="16"/>
    </row>
    <row r="9702" spans="1:1">
      <c r="A9702" s="16"/>
    </row>
    <row r="9703" spans="1:1">
      <c r="A9703" s="16"/>
    </row>
    <row r="9704" spans="1:1">
      <c r="A9704" s="16"/>
    </row>
    <row r="9705" spans="1:1">
      <c r="A9705" s="16"/>
    </row>
    <row r="9706" spans="1:1">
      <c r="A9706" s="16"/>
    </row>
    <row r="9707" spans="1:1">
      <c r="A9707" s="16"/>
    </row>
    <row r="9708" spans="1:1">
      <c r="A9708" s="16"/>
    </row>
    <row r="9709" spans="1:1">
      <c r="A9709" s="16"/>
    </row>
    <row r="9710" spans="1:1">
      <c r="A9710" s="16"/>
    </row>
    <row r="9711" spans="1:1">
      <c r="A9711" s="16"/>
    </row>
    <row r="9712" spans="1:1">
      <c r="A9712" s="16"/>
    </row>
    <row r="9713" spans="1:1">
      <c r="A9713" s="16"/>
    </row>
    <row r="9714" spans="1:1">
      <c r="A9714" s="16"/>
    </row>
    <row r="9715" spans="1:1">
      <c r="A9715" s="16"/>
    </row>
    <row r="9716" spans="1:1">
      <c r="A9716" s="16"/>
    </row>
    <row r="9717" spans="1:1">
      <c r="A9717" s="16"/>
    </row>
    <row r="9718" spans="1:1">
      <c r="A9718" s="16"/>
    </row>
    <row r="9719" spans="1:1">
      <c r="A9719" s="16"/>
    </row>
    <row r="9720" spans="1:1">
      <c r="A9720" s="16"/>
    </row>
    <row r="9721" spans="1:1">
      <c r="A9721" s="16"/>
    </row>
    <row r="9722" spans="1:1">
      <c r="A9722" s="16"/>
    </row>
    <row r="9723" spans="1:1">
      <c r="A9723" s="16"/>
    </row>
    <row r="9724" spans="1:1">
      <c r="A9724" s="16"/>
    </row>
    <row r="9725" spans="1:1">
      <c r="A9725" s="16"/>
    </row>
    <row r="9726" spans="1:1">
      <c r="A9726" s="16"/>
    </row>
    <row r="9727" spans="1:1">
      <c r="A9727" s="16"/>
    </row>
    <row r="9728" spans="1:1">
      <c r="A9728" s="16"/>
    </row>
    <row r="9729" spans="1:1">
      <c r="A9729" s="16"/>
    </row>
    <row r="9730" spans="1:1">
      <c r="A9730" s="16"/>
    </row>
    <row r="9731" spans="1:1">
      <c r="A9731" s="16"/>
    </row>
    <row r="9732" spans="1:1">
      <c r="A9732" s="16"/>
    </row>
    <row r="9733" spans="1:1">
      <c r="A9733" s="16"/>
    </row>
    <row r="9734" spans="1:1">
      <c r="A9734" s="16"/>
    </row>
    <row r="9735" spans="1:1">
      <c r="A9735" s="16"/>
    </row>
    <row r="9736" spans="1:1">
      <c r="A9736" s="16"/>
    </row>
    <row r="9737" spans="1:1">
      <c r="A9737" s="16"/>
    </row>
    <row r="9738" spans="1:1">
      <c r="A9738" s="16"/>
    </row>
    <row r="9739" spans="1:1">
      <c r="A9739" s="16"/>
    </row>
    <row r="9740" spans="1:1">
      <c r="A9740" s="16"/>
    </row>
    <row r="9741" spans="1:1">
      <c r="A9741" s="16"/>
    </row>
    <row r="9742" spans="1:1">
      <c r="A9742" s="16"/>
    </row>
    <row r="9743" spans="1:1">
      <c r="A9743" s="16"/>
    </row>
    <row r="9744" spans="1:1">
      <c r="A9744" s="16"/>
    </row>
    <row r="9745" spans="1:1">
      <c r="A9745" s="16"/>
    </row>
    <row r="9746" spans="1:1">
      <c r="A9746" s="16"/>
    </row>
    <row r="9747" spans="1:1">
      <c r="A9747" s="16"/>
    </row>
    <row r="9748" spans="1:1">
      <c r="A9748" s="16"/>
    </row>
    <row r="9749" spans="1:1">
      <c r="A9749" s="16"/>
    </row>
    <row r="9750" spans="1:1">
      <c r="A9750" s="16"/>
    </row>
    <row r="9751" spans="1:1">
      <c r="A9751" s="16"/>
    </row>
    <row r="9752" spans="1:1">
      <c r="A9752" s="16"/>
    </row>
    <row r="9753" spans="1:1">
      <c r="A9753" s="16"/>
    </row>
    <row r="9754" spans="1:1">
      <c r="A9754" s="16"/>
    </row>
    <row r="9755" spans="1:1">
      <c r="A9755" s="16"/>
    </row>
    <row r="9756" spans="1:1">
      <c r="A9756" s="16"/>
    </row>
    <row r="9757" spans="1:1">
      <c r="A9757" s="16"/>
    </row>
    <row r="9758" spans="1:1">
      <c r="A9758" s="16"/>
    </row>
    <row r="9759" spans="1:1">
      <c r="A9759" s="16"/>
    </row>
    <row r="9760" spans="1:1">
      <c r="A9760" s="16"/>
    </row>
    <row r="9761" spans="1:1">
      <c r="A9761" s="16"/>
    </row>
    <row r="9762" spans="1:1">
      <c r="A9762" s="16"/>
    </row>
    <row r="9763" spans="1:1">
      <c r="A9763" s="16"/>
    </row>
    <row r="9764" spans="1:1">
      <c r="A9764" s="16"/>
    </row>
    <row r="9765" spans="1:1">
      <c r="A9765" s="16"/>
    </row>
    <row r="9766" spans="1:1">
      <c r="A9766" s="16"/>
    </row>
    <row r="9767" spans="1:1">
      <c r="A9767" s="16"/>
    </row>
    <row r="9768" spans="1:1">
      <c r="A9768" s="16"/>
    </row>
    <row r="9769" spans="1:1">
      <c r="A9769" s="16"/>
    </row>
    <row r="9770" spans="1:1">
      <c r="A9770" s="16"/>
    </row>
    <row r="9771" spans="1:1">
      <c r="A9771" s="16"/>
    </row>
    <row r="9772" spans="1:1">
      <c r="A9772" s="16"/>
    </row>
    <row r="9773" spans="1:1">
      <c r="A9773" s="16"/>
    </row>
    <row r="9774" spans="1:1">
      <c r="A9774" s="16"/>
    </row>
    <row r="9775" spans="1:1">
      <c r="A9775" s="16"/>
    </row>
    <row r="9776" spans="1:1">
      <c r="A9776" s="16"/>
    </row>
    <row r="9777" spans="1:1">
      <c r="A9777" s="16"/>
    </row>
    <row r="9778" spans="1:1">
      <c r="A9778" s="16"/>
    </row>
    <row r="9779" spans="1:1">
      <c r="A9779" s="16"/>
    </row>
    <row r="9780" spans="1:1">
      <c r="A9780" s="16"/>
    </row>
    <row r="9781" spans="1:1">
      <c r="A9781" s="16"/>
    </row>
    <row r="9782" spans="1:1">
      <c r="A9782" s="16"/>
    </row>
    <row r="9783" spans="1:1">
      <c r="A9783" s="16"/>
    </row>
    <row r="9784" spans="1:1">
      <c r="A9784" s="16"/>
    </row>
    <row r="9785" spans="1:1">
      <c r="A9785" s="16"/>
    </row>
    <row r="9786" spans="1:1">
      <c r="A9786" s="16"/>
    </row>
    <row r="9787" spans="1:1">
      <c r="A9787" s="16"/>
    </row>
    <row r="9788" spans="1:1">
      <c r="A9788" s="16"/>
    </row>
    <row r="9789" spans="1:1">
      <c r="A9789" s="16"/>
    </row>
    <row r="9790" spans="1:1">
      <c r="A9790" s="16"/>
    </row>
    <row r="9791" spans="1:1">
      <c r="A9791" s="16"/>
    </row>
    <row r="9792" spans="1:1">
      <c r="A9792" s="16"/>
    </row>
    <row r="9793" spans="1:1">
      <c r="A9793" s="16"/>
    </row>
    <row r="9794" spans="1:1">
      <c r="A9794" s="16"/>
    </row>
    <row r="9795" spans="1:1">
      <c r="A9795" s="16"/>
    </row>
    <row r="9796" spans="1:1">
      <c r="A9796" s="16"/>
    </row>
    <row r="9797" spans="1:1">
      <c r="A9797" s="16"/>
    </row>
    <row r="9798" spans="1:1">
      <c r="A9798" s="16"/>
    </row>
    <row r="9799" spans="1:1">
      <c r="A9799" s="16"/>
    </row>
    <row r="9800" spans="1:1">
      <c r="A9800" s="16"/>
    </row>
    <row r="9801" spans="1:1">
      <c r="A9801" s="16"/>
    </row>
    <row r="9802" spans="1:1">
      <c r="A9802" s="16"/>
    </row>
    <row r="9803" spans="1:1">
      <c r="A9803" s="16"/>
    </row>
    <row r="9804" spans="1:1">
      <c r="A9804" s="16"/>
    </row>
    <row r="9805" spans="1:1">
      <c r="A9805" s="16"/>
    </row>
    <row r="9806" spans="1:1">
      <c r="A9806" s="16"/>
    </row>
    <row r="9807" spans="1:1">
      <c r="A9807" s="16"/>
    </row>
    <row r="9808" spans="1:1">
      <c r="A9808" s="16"/>
    </row>
    <row r="9809" spans="1:1">
      <c r="A9809" s="16"/>
    </row>
    <row r="9810" spans="1:1">
      <c r="A9810" s="16"/>
    </row>
    <row r="9811" spans="1:1">
      <c r="A9811" s="16"/>
    </row>
    <row r="9812" spans="1:1">
      <c r="A9812" s="16"/>
    </row>
    <row r="9813" spans="1:1">
      <c r="A9813" s="16"/>
    </row>
    <row r="9814" spans="1:1">
      <c r="A9814" s="16"/>
    </row>
    <row r="9815" spans="1:1">
      <c r="A9815" s="16"/>
    </row>
    <row r="9816" spans="1:1">
      <c r="A9816" s="16"/>
    </row>
    <row r="9817" spans="1:1">
      <c r="A9817" s="16"/>
    </row>
    <row r="9818" spans="1:1">
      <c r="A9818" s="16"/>
    </row>
    <row r="9819" spans="1:1">
      <c r="A9819" s="16"/>
    </row>
    <row r="9820" spans="1:1">
      <c r="A9820" s="16"/>
    </row>
    <row r="9821" spans="1:1">
      <c r="A9821" s="16"/>
    </row>
    <row r="9822" spans="1:1">
      <c r="A9822" s="16"/>
    </row>
    <row r="9823" spans="1:1">
      <c r="A9823" s="16"/>
    </row>
    <row r="9824" spans="1:1">
      <c r="A9824" s="16"/>
    </row>
    <row r="9825" spans="1:1">
      <c r="A9825" s="16"/>
    </row>
    <row r="9826" spans="1:1">
      <c r="A9826" s="16"/>
    </row>
    <row r="9827" spans="1:1">
      <c r="A9827" s="16"/>
    </row>
    <row r="9828" spans="1:1">
      <c r="A9828" s="16"/>
    </row>
    <row r="9829" spans="1:1">
      <c r="A9829" s="16"/>
    </row>
    <row r="9830" spans="1:1">
      <c r="A9830" s="16"/>
    </row>
    <row r="9831" spans="1:1">
      <c r="A9831" s="16"/>
    </row>
    <row r="9832" spans="1:1">
      <c r="A9832" s="16"/>
    </row>
    <row r="9833" spans="1:1">
      <c r="A9833" s="16"/>
    </row>
    <row r="9834" spans="1:1">
      <c r="A9834" s="16"/>
    </row>
    <row r="9835" spans="1:1">
      <c r="A9835" s="16"/>
    </row>
    <row r="9836" spans="1:1">
      <c r="A9836" s="16"/>
    </row>
    <row r="9837" spans="1:1">
      <c r="A9837" s="16"/>
    </row>
    <row r="9838" spans="1:1">
      <c r="A9838" s="16"/>
    </row>
    <row r="9839" spans="1:1">
      <c r="A9839" s="16"/>
    </row>
    <row r="9840" spans="1:1">
      <c r="A9840" s="16"/>
    </row>
    <row r="9841" spans="1:1">
      <c r="A9841" s="16"/>
    </row>
    <row r="9842" spans="1:1">
      <c r="A9842" s="16"/>
    </row>
    <row r="9843" spans="1:1">
      <c r="A9843" s="16"/>
    </row>
    <row r="9844" spans="1:1">
      <c r="A9844" s="16"/>
    </row>
    <row r="9845" spans="1:1">
      <c r="A9845" s="16"/>
    </row>
    <row r="9846" spans="1:1">
      <c r="A9846" s="16"/>
    </row>
    <row r="9847" spans="1:1">
      <c r="A9847" s="16"/>
    </row>
    <row r="9848" spans="1:1">
      <c r="A9848" s="16"/>
    </row>
    <row r="9849" spans="1:1">
      <c r="A9849" s="16"/>
    </row>
    <row r="9850" spans="1:1">
      <c r="A9850" s="16"/>
    </row>
    <row r="9851" spans="1:1">
      <c r="A9851" s="16"/>
    </row>
    <row r="9852" spans="1:1">
      <c r="A9852" s="16"/>
    </row>
    <row r="9853" spans="1:1">
      <c r="A9853" s="16"/>
    </row>
    <row r="9854" spans="1:1">
      <c r="A9854" s="16"/>
    </row>
    <row r="9855" spans="1:1">
      <c r="A9855" s="16"/>
    </row>
    <row r="9856" spans="1:1">
      <c r="A9856" s="16"/>
    </row>
    <row r="9857" spans="1:1">
      <c r="A9857" s="16"/>
    </row>
    <row r="9858" spans="1:1">
      <c r="A9858" s="16"/>
    </row>
    <row r="9859" spans="1:1">
      <c r="A9859" s="16"/>
    </row>
    <row r="9860" spans="1:1">
      <c r="A9860" s="16"/>
    </row>
    <row r="9861" spans="1:1">
      <c r="A9861" s="16"/>
    </row>
    <row r="9862" spans="1:1">
      <c r="A9862" s="16"/>
    </row>
    <row r="9863" spans="1:1">
      <c r="A9863" s="16"/>
    </row>
    <row r="9864" spans="1:1">
      <c r="A9864" s="16"/>
    </row>
    <row r="9865" spans="1:1">
      <c r="A9865" s="16"/>
    </row>
    <row r="9866" spans="1:1">
      <c r="A9866" s="16"/>
    </row>
    <row r="9867" spans="1:1">
      <c r="A9867" s="16"/>
    </row>
    <row r="9868" spans="1:1">
      <c r="A9868" s="16"/>
    </row>
    <row r="9869" spans="1:1">
      <c r="A9869" s="16"/>
    </row>
    <row r="9870" spans="1:1">
      <c r="A9870" s="16"/>
    </row>
    <row r="9871" spans="1:1">
      <c r="A9871" s="16"/>
    </row>
    <row r="9872" spans="1:1">
      <c r="A9872" s="16"/>
    </row>
    <row r="9873" spans="1:1">
      <c r="A9873" s="16"/>
    </row>
    <row r="9874" spans="1:1">
      <c r="A9874" s="16"/>
    </row>
    <row r="9875" spans="1:1">
      <c r="A9875" s="16"/>
    </row>
    <row r="9876" spans="1:1">
      <c r="A9876" s="16"/>
    </row>
    <row r="9877" spans="1:1">
      <c r="A9877" s="16"/>
    </row>
    <row r="9878" spans="1:1">
      <c r="A9878" s="16"/>
    </row>
    <row r="9879" spans="1:1">
      <c r="A9879" s="16"/>
    </row>
    <row r="9880" spans="1:1">
      <c r="A9880" s="16"/>
    </row>
    <row r="9881" spans="1:1">
      <c r="A9881" s="16"/>
    </row>
    <row r="9882" spans="1:1">
      <c r="A9882" s="16"/>
    </row>
    <row r="9883" spans="1:1">
      <c r="A9883" s="16"/>
    </row>
    <row r="9884" spans="1:1">
      <c r="A9884" s="16"/>
    </row>
    <row r="9885" spans="1:1">
      <c r="A9885" s="16"/>
    </row>
    <row r="9886" spans="1:1">
      <c r="A9886" s="16"/>
    </row>
    <row r="9887" spans="1:1">
      <c r="A9887" s="16"/>
    </row>
    <row r="9888" spans="1:1">
      <c r="A9888" s="16"/>
    </row>
    <row r="9889" spans="1:1">
      <c r="A9889" s="16"/>
    </row>
    <row r="9890" spans="1:1">
      <c r="A9890" s="16"/>
    </row>
    <row r="9891" spans="1:1">
      <c r="A9891" s="16"/>
    </row>
    <row r="9892" spans="1:1">
      <c r="A9892" s="16"/>
    </row>
    <row r="9893" spans="1:1">
      <c r="A9893" s="16"/>
    </row>
    <row r="9894" spans="1:1">
      <c r="A9894" s="16"/>
    </row>
    <row r="9895" spans="1:1">
      <c r="A9895" s="16"/>
    </row>
    <row r="9896" spans="1:1">
      <c r="A9896" s="16"/>
    </row>
    <row r="9897" spans="1:1">
      <c r="A9897" s="16"/>
    </row>
    <row r="9898" spans="1:1">
      <c r="A9898" s="16"/>
    </row>
    <row r="9899" spans="1:1">
      <c r="A9899" s="16"/>
    </row>
    <row r="9900" spans="1:1">
      <c r="A9900" s="16"/>
    </row>
    <row r="9901" spans="1:1">
      <c r="A9901" s="16"/>
    </row>
    <row r="9902" spans="1:1">
      <c r="A9902" s="16"/>
    </row>
    <row r="9903" spans="1:1">
      <c r="A9903" s="16"/>
    </row>
    <row r="9904" spans="1:1">
      <c r="A9904" s="16"/>
    </row>
    <row r="9905" spans="1:1">
      <c r="A9905" s="16"/>
    </row>
    <row r="9906" spans="1:1">
      <c r="A9906" s="16"/>
    </row>
    <row r="9907" spans="1:1">
      <c r="A9907" s="16"/>
    </row>
    <row r="9908" spans="1:1">
      <c r="A9908" s="16"/>
    </row>
    <row r="9909" spans="1:1">
      <c r="A9909" s="16"/>
    </row>
    <row r="9910" spans="1:1">
      <c r="A9910" s="16"/>
    </row>
    <row r="9911" spans="1:1">
      <c r="A9911" s="16"/>
    </row>
    <row r="9912" spans="1:1">
      <c r="A9912" s="16"/>
    </row>
    <row r="9913" spans="1:1">
      <c r="A9913" s="16"/>
    </row>
    <row r="9914" spans="1:1">
      <c r="A9914" s="16"/>
    </row>
    <row r="9915" spans="1:1">
      <c r="A9915" s="16"/>
    </row>
    <row r="9916" spans="1:1">
      <c r="A9916" s="16"/>
    </row>
    <row r="9917" spans="1:1">
      <c r="A9917" s="16"/>
    </row>
    <row r="9918" spans="1:1">
      <c r="A9918" s="16"/>
    </row>
    <row r="9919" spans="1:1">
      <c r="A9919" s="16"/>
    </row>
    <row r="9920" spans="1:1">
      <c r="A9920" s="16"/>
    </row>
    <row r="9921" spans="1:1">
      <c r="A9921" s="16"/>
    </row>
    <row r="9922" spans="1:1">
      <c r="A9922" s="16"/>
    </row>
    <row r="9923" spans="1:1">
      <c r="A9923" s="16"/>
    </row>
    <row r="9924" spans="1:1">
      <c r="A9924" s="16"/>
    </row>
    <row r="9925" spans="1:1">
      <c r="A9925" s="16"/>
    </row>
    <row r="9926" spans="1:1">
      <c r="A9926" s="16"/>
    </row>
    <row r="9927" spans="1:1">
      <c r="A9927" s="16"/>
    </row>
    <row r="9928" spans="1:1">
      <c r="A9928" s="16"/>
    </row>
    <row r="9929" spans="1:1">
      <c r="A9929" s="16"/>
    </row>
    <row r="9930" spans="1:1">
      <c r="A9930" s="16"/>
    </row>
    <row r="9931" spans="1:1">
      <c r="A9931" s="16"/>
    </row>
    <row r="9932" spans="1:1">
      <c r="A9932" s="16"/>
    </row>
    <row r="9933" spans="1:1">
      <c r="A9933" s="16"/>
    </row>
    <row r="9934" spans="1:1">
      <c r="A9934" s="16"/>
    </row>
    <row r="9935" spans="1:1">
      <c r="A9935" s="16"/>
    </row>
    <row r="9936" spans="1:1">
      <c r="A9936" s="16"/>
    </row>
    <row r="9937" spans="1:1">
      <c r="A9937" s="16"/>
    </row>
    <row r="9938" spans="1:1">
      <c r="A9938" s="16"/>
    </row>
    <row r="9939" spans="1:1">
      <c r="A9939" s="16"/>
    </row>
    <row r="9940" spans="1:1">
      <c r="A9940" s="16"/>
    </row>
    <row r="9941" spans="1:1">
      <c r="A9941" s="16"/>
    </row>
    <row r="9942" spans="1:1">
      <c r="A9942" s="16"/>
    </row>
    <row r="9943" spans="1:1">
      <c r="A9943" s="16"/>
    </row>
    <row r="9944" spans="1:1">
      <c r="A9944" s="16"/>
    </row>
    <row r="9945" spans="1:1">
      <c r="A9945" s="16"/>
    </row>
    <row r="9946" spans="1:1">
      <c r="A9946" s="16"/>
    </row>
    <row r="9947" spans="1:1">
      <c r="A9947" s="16"/>
    </row>
    <row r="9948" spans="1:1">
      <c r="A9948" s="16"/>
    </row>
    <row r="9949" spans="1:1">
      <c r="A9949" s="16"/>
    </row>
    <row r="9950" spans="1:1">
      <c r="A9950" s="16"/>
    </row>
    <row r="9951" spans="1:1">
      <c r="A9951" s="16"/>
    </row>
    <row r="9952" spans="1:1">
      <c r="A9952" s="16"/>
    </row>
    <row r="9953" spans="1:1">
      <c r="A9953" s="16"/>
    </row>
    <row r="9954" spans="1:1">
      <c r="A9954" s="16"/>
    </row>
    <row r="9955" spans="1:1">
      <c r="A9955" s="16"/>
    </row>
    <row r="9956" spans="1:1">
      <c r="A9956" s="16"/>
    </row>
    <row r="9957" spans="1:1">
      <c r="A9957" s="16"/>
    </row>
    <row r="9958" spans="1:1">
      <c r="A9958" s="16"/>
    </row>
    <row r="9959" spans="1:1">
      <c r="A9959" s="16"/>
    </row>
    <row r="9960" spans="1:1">
      <c r="A9960" s="16"/>
    </row>
    <row r="9961" spans="1:1">
      <c r="A9961" s="16"/>
    </row>
    <row r="9962" spans="1:1">
      <c r="A9962" s="16"/>
    </row>
    <row r="9963" spans="1:1">
      <c r="A9963" s="16"/>
    </row>
    <row r="9964" spans="1:1">
      <c r="A9964" s="16"/>
    </row>
    <row r="9965" spans="1:1">
      <c r="A9965" s="16"/>
    </row>
    <row r="9966" spans="1:1">
      <c r="A9966" s="16"/>
    </row>
    <row r="9967" spans="1:1">
      <c r="A9967" s="16"/>
    </row>
    <row r="9968" spans="1:1">
      <c r="A9968" s="16"/>
    </row>
    <row r="9969" spans="1:1">
      <c r="A9969" s="16"/>
    </row>
    <row r="9970" spans="1:1">
      <c r="A9970" s="16"/>
    </row>
    <row r="9971" spans="1:1">
      <c r="A9971" s="16"/>
    </row>
    <row r="9972" spans="1:1">
      <c r="A9972" s="16"/>
    </row>
    <row r="9973" spans="1:1">
      <c r="A9973" s="16"/>
    </row>
    <row r="9974" spans="1:1">
      <c r="A9974" s="16"/>
    </row>
    <row r="9975" spans="1:1">
      <c r="A9975" s="16"/>
    </row>
    <row r="9976" spans="1:1">
      <c r="A9976" s="16"/>
    </row>
    <row r="9977" spans="1:1">
      <c r="A9977" s="16"/>
    </row>
    <row r="9978" spans="1:1">
      <c r="A9978" s="16"/>
    </row>
    <row r="9979" spans="1:1">
      <c r="A9979" s="16"/>
    </row>
    <row r="9980" spans="1:1">
      <c r="A9980" s="16"/>
    </row>
    <row r="9981" spans="1:1">
      <c r="A9981" s="16"/>
    </row>
    <row r="9982" spans="1:1">
      <c r="A9982" s="16"/>
    </row>
    <row r="9983" spans="1:1">
      <c r="A9983" s="16"/>
    </row>
    <row r="9984" spans="1:1">
      <c r="A9984" s="16"/>
    </row>
    <row r="9985" spans="1:1">
      <c r="A9985" s="16"/>
    </row>
    <row r="9986" spans="1:1">
      <c r="A9986" s="16"/>
    </row>
    <row r="9987" spans="1:1">
      <c r="A9987" s="16"/>
    </row>
    <row r="9988" spans="1:1">
      <c r="A9988" s="16"/>
    </row>
    <row r="9989" spans="1:1">
      <c r="A9989" s="16"/>
    </row>
    <row r="9990" spans="1:1">
      <c r="A9990" s="16"/>
    </row>
    <row r="9991" spans="1:1">
      <c r="A9991" s="16"/>
    </row>
    <row r="9992" spans="1:1">
      <c r="A9992" s="16"/>
    </row>
    <row r="9993" spans="1:1">
      <c r="A9993" s="16"/>
    </row>
    <row r="9994" spans="1:1">
      <c r="A9994" s="16"/>
    </row>
    <row r="9995" spans="1:1">
      <c r="A9995" s="16"/>
    </row>
    <row r="9996" spans="1:1">
      <c r="A9996" s="16"/>
    </row>
    <row r="9997" spans="1:1">
      <c r="A9997" s="16"/>
    </row>
    <row r="9998" spans="1:1">
      <c r="A9998" s="16"/>
    </row>
    <row r="9999" spans="1:1">
      <c r="A9999" s="16"/>
    </row>
    <row r="10000" spans="1:1">
      <c r="A10000" s="16"/>
    </row>
    <row r="10001" spans="1:1">
      <c r="A10001" s="16"/>
    </row>
    <row r="10002" spans="1:1">
      <c r="A10002" s="16"/>
    </row>
    <row r="10003" spans="1:1">
      <c r="A10003" s="16"/>
    </row>
    <row r="10004" spans="1:1">
      <c r="A10004" s="16"/>
    </row>
    <row r="10005" spans="1:1">
      <c r="A10005" s="16"/>
    </row>
    <row r="10006" spans="1:1">
      <c r="A10006" s="16"/>
    </row>
    <row r="10007" spans="1:1">
      <c r="A10007" s="16"/>
    </row>
    <row r="10008" spans="1:1">
      <c r="A10008" s="16"/>
    </row>
    <row r="10009" spans="1:1">
      <c r="A10009" s="16"/>
    </row>
    <row r="10010" spans="1:1">
      <c r="A10010" s="16"/>
    </row>
    <row r="10011" spans="1:1">
      <c r="A10011" s="16"/>
    </row>
    <row r="10012" spans="1:1">
      <c r="A10012" s="16"/>
    </row>
    <row r="10013" spans="1:1">
      <c r="A10013" s="16"/>
    </row>
    <row r="10014" spans="1:1">
      <c r="A10014" s="16"/>
    </row>
    <row r="10015" spans="1:1">
      <c r="A10015" s="16"/>
    </row>
    <row r="10016" spans="1:1">
      <c r="A10016" s="16"/>
    </row>
    <row r="10017" spans="1:1">
      <c r="A10017" s="16"/>
    </row>
    <row r="10018" spans="1:1">
      <c r="A10018" s="16"/>
    </row>
    <row r="10019" spans="1:1">
      <c r="A10019" s="16"/>
    </row>
    <row r="10020" spans="1:1">
      <c r="A10020" s="16"/>
    </row>
    <row r="10021" spans="1:1">
      <c r="A10021" s="16"/>
    </row>
    <row r="10022" spans="1:1">
      <c r="A10022" s="16"/>
    </row>
    <row r="10023" spans="1:1">
      <c r="A10023" s="16"/>
    </row>
    <row r="10024" spans="1:1">
      <c r="A10024" s="16"/>
    </row>
    <row r="10025" spans="1:1">
      <c r="A10025" s="16"/>
    </row>
    <row r="10026" spans="1:1">
      <c r="A10026" s="16"/>
    </row>
    <row r="10027" spans="1:1">
      <c r="A10027" s="16"/>
    </row>
    <row r="10028" spans="1:1">
      <c r="A10028" s="16"/>
    </row>
    <row r="10029" spans="1:1">
      <c r="A10029" s="16"/>
    </row>
    <row r="10030" spans="1:1">
      <c r="A10030" s="16"/>
    </row>
    <row r="10031" spans="1:1">
      <c r="A10031" s="16"/>
    </row>
    <row r="10032" spans="1:1">
      <c r="A10032" s="16"/>
    </row>
    <row r="10033" spans="1:1">
      <c r="A10033" s="16"/>
    </row>
    <row r="10034" spans="1:1">
      <c r="A10034" s="16"/>
    </row>
    <row r="10035" spans="1:1">
      <c r="A10035" s="16"/>
    </row>
    <row r="10036" spans="1:1">
      <c r="A10036" s="16"/>
    </row>
    <row r="10037" spans="1:1">
      <c r="A10037" s="16"/>
    </row>
    <row r="10038" spans="1:1">
      <c r="A10038" s="16"/>
    </row>
    <row r="10039" spans="1:1">
      <c r="A10039" s="16"/>
    </row>
    <row r="10040" spans="1:1">
      <c r="A10040" s="16"/>
    </row>
    <row r="10041" spans="1:1">
      <c r="A10041" s="16"/>
    </row>
    <row r="10042" spans="1:1">
      <c r="A10042" s="16"/>
    </row>
    <row r="10043" spans="1:1">
      <c r="A10043" s="16"/>
    </row>
    <row r="10044" spans="1:1">
      <c r="A10044" s="16"/>
    </row>
    <row r="10045" spans="1:1">
      <c r="A10045" s="16"/>
    </row>
    <row r="10046" spans="1:1">
      <c r="A10046" s="16"/>
    </row>
    <row r="10047" spans="1:1">
      <c r="A10047" s="16"/>
    </row>
    <row r="10048" spans="1:1">
      <c r="A10048" s="16"/>
    </row>
    <row r="10049" spans="1:1">
      <c r="A10049" s="16"/>
    </row>
    <row r="10050" spans="1:1">
      <c r="A10050" s="16"/>
    </row>
    <row r="10051" spans="1:1">
      <c r="A10051" s="16"/>
    </row>
    <row r="10052" spans="1:1">
      <c r="A10052" s="16"/>
    </row>
    <row r="10053" spans="1:1">
      <c r="A10053" s="16"/>
    </row>
    <row r="10054" spans="1:1">
      <c r="A10054" s="16"/>
    </row>
    <row r="10055" spans="1:1">
      <c r="A10055" s="16"/>
    </row>
    <row r="10056" spans="1:1">
      <c r="A10056" s="16"/>
    </row>
    <row r="10057" spans="1:1">
      <c r="A10057" s="16"/>
    </row>
    <row r="10058" spans="1:1">
      <c r="A10058" s="16"/>
    </row>
    <row r="10059" spans="1:1">
      <c r="A10059" s="16"/>
    </row>
    <row r="10060" spans="1:1">
      <c r="A10060" s="16"/>
    </row>
    <row r="10061" spans="1:1">
      <c r="A10061" s="16"/>
    </row>
    <row r="10062" spans="1:1">
      <c r="A10062" s="16"/>
    </row>
    <row r="10063" spans="1:1">
      <c r="A10063" s="16"/>
    </row>
    <row r="10064" spans="1:1">
      <c r="A10064" s="16"/>
    </row>
    <row r="10065" spans="1:1">
      <c r="A10065" s="16"/>
    </row>
    <row r="10066" spans="1:1">
      <c r="A10066" s="16"/>
    </row>
    <row r="10067" spans="1:1">
      <c r="A10067" s="16"/>
    </row>
    <row r="10068" spans="1:1">
      <c r="A10068" s="16"/>
    </row>
    <row r="10069" spans="1:1">
      <c r="A10069" s="16"/>
    </row>
    <row r="10070" spans="1:1">
      <c r="A10070" s="16"/>
    </row>
    <row r="10071" spans="1:1">
      <c r="A10071" s="16"/>
    </row>
    <row r="10072" spans="1:1">
      <c r="A10072" s="16"/>
    </row>
    <row r="10073" spans="1:1">
      <c r="A10073" s="16"/>
    </row>
    <row r="10074" spans="1:1">
      <c r="A10074" s="16"/>
    </row>
    <row r="10075" spans="1:1">
      <c r="A10075" s="16"/>
    </row>
    <row r="10076" spans="1:1">
      <c r="A10076" s="16"/>
    </row>
    <row r="10077" spans="1:1">
      <c r="A10077" s="16"/>
    </row>
    <row r="10078" spans="1:1">
      <c r="A10078" s="16"/>
    </row>
    <row r="10079" spans="1:1">
      <c r="A10079" s="16"/>
    </row>
    <row r="10080" spans="1:1">
      <c r="A10080" s="16"/>
    </row>
    <row r="10081" spans="1:1">
      <c r="A10081" s="16"/>
    </row>
    <row r="10082" spans="1:1">
      <c r="A10082" s="16"/>
    </row>
    <row r="10083" spans="1:1">
      <c r="A10083" s="16"/>
    </row>
    <row r="10084" spans="1:1">
      <c r="A10084" s="16"/>
    </row>
    <row r="10085" spans="1:1">
      <c r="A10085" s="16"/>
    </row>
    <row r="10086" spans="1:1">
      <c r="A10086" s="16"/>
    </row>
    <row r="10087" spans="1:1">
      <c r="A10087" s="16"/>
    </row>
    <row r="10088" spans="1:1">
      <c r="A10088" s="16"/>
    </row>
    <row r="10089" spans="1:1">
      <c r="A10089" s="16"/>
    </row>
    <row r="10090" spans="1:1">
      <c r="A10090" s="16"/>
    </row>
    <row r="10091" spans="1:1">
      <c r="A10091" s="16"/>
    </row>
    <row r="10092" spans="1:1">
      <c r="A10092" s="16"/>
    </row>
    <row r="10093" spans="1:1">
      <c r="A10093" s="16"/>
    </row>
    <row r="10094" spans="1:1">
      <c r="A10094" s="16"/>
    </row>
    <row r="10095" spans="1:1">
      <c r="A10095" s="16"/>
    </row>
    <row r="10096" spans="1:1">
      <c r="A10096" s="16"/>
    </row>
    <row r="10097" spans="1:1">
      <c r="A10097" s="16"/>
    </row>
    <row r="10098" spans="1:1">
      <c r="A10098" s="16"/>
    </row>
    <row r="10099" spans="1:1">
      <c r="A10099" s="16"/>
    </row>
    <row r="10100" spans="1:1">
      <c r="A10100" s="16"/>
    </row>
    <row r="10101" spans="1:1">
      <c r="A10101" s="16"/>
    </row>
    <row r="10102" spans="1:1">
      <c r="A10102" s="16"/>
    </row>
    <row r="10103" spans="1:1">
      <c r="A10103" s="16"/>
    </row>
    <row r="10104" spans="1:1">
      <c r="A10104" s="16"/>
    </row>
    <row r="10105" spans="1:1">
      <c r="A10105" s="16"/>
    </row>
    <row r="10106" spans="1:1">
      <c r="A10106" s="16"/>
    </row>
    <row r="10107" spans="1:1">
      <c r="A10107" s="16"/>
    </row>
    <row r="10108" spans="1:1">
      <c r="A10108" s="16"/>
    </row>
    <row r="10109" spans="1:1">
      <c r="A10109" s="16"/>
    </row>
    <row r="10110" spans="1:1">
      <c r="A10110" s="16"/>
    </row>
    <row r="10111" spans="1:1">
      <c r="A10111" s="16"/>
    </row>
    <row r="10112" spans="1:1">
      <c r="A10112" s="16"/>
    </row>
    <row r="10113" spans="1:1">
      <c r="A10113" s="16"/>
    </row>
    <row r="10114" spans="1:1">
      <c r="A10114" s="16"/>
    </row>
    <row r="10115" spans="1:1">
      <c r="A10115" s="16"/>
    </row>
    <row r="10116" spans="1:1">
      <c r="A10116" s="16"/>
    </row>
    <row r="10117" spans="1:1">
      <c r="A10117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87043B3718B542A49331F3CBF93581" ma:contentTypeVersion="0" ma:contentTypeDescription="Create a new document." ma:contentTypeScope="" ma:versionID="77d7fea0279c57d88164637a1c9bda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FD52-493F-4B74-AE57-63F53914F0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922BCF-DDC2-4AA7-8885-3DFF7634C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EFB211-E93B-4E25-A4DB-1E2FFA0360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Cash Flow EST</vt:lpstr>
      <vt:lpstr>Equity Position</vt:lpstr>
      <vt:lpstr>Ops - BB QB</vt:lpstr>
      <vt:lpstr>Ops - BB Bank</vt:lpstr>
      <vt:lpstr>Ops - HBS QB</vt:lpstr>
      <vt:lpstr>Ops - HBS Bank</vt:lpstr>
      <vt:lpstr>'Cash Flow EST'!Print_Area</vt:lpstr>
      <vt:lpstr>'Ops - BB QB'!Print_Area</vt:lpstr>
      <vt:lpstr>'Ops - HBS QB'!Print_Area</vt:lpstr>
      <vt:lpstr>'Ops - BB QB'!Print_Titles</vt:lpstr>
      <vt:lpstr>'Ops - HBS QB'!Print_Titles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Ramos</dc:creator>
  <cp:lastModifiedBy>Danny Ramos</cp:lastModifiedBy>
  <cp:lastPrinted>2022-09-25T18:25:19Z</cp:lastPrinted>
  <dcterms:created xsi:type="dcterms:W3CDTF">2015-01-20T18:37:47Z</dcterms:created>
  <dcterms:modified xsi:type="dcterms:W3CDTF">2022-09-25T18:34:04Z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0x0101005187043B3718B542A49331F3CBF93581</vt:lpwstr>
  </property>
</Properties>
</file>